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720" windowWidth="14625" windowHeight="11310" tabRatio="622" activeTab="10"/>
  </bookViews>
  <sheets>
    <sheet name="中语文1" sheetId="1" r:id="rId1"/>
    <sheet name="中英语" sheetId="5" r:id="rId2"/>
    <sheet name="中科学1" sheetId="6" r:id="rId3"/>
    <sheet name="中科学２" sheetId="37" r:id="rId4"/>
    <sheet name="小语文1" sheetId="7" r:id="rId5"/>
    <sheet name="小语文2" sheetId="31" r:id="rId6"/>
    <sheet name="小数学" sheetId="35" r:id="rId7"/>
    <sheet name="小科学" sheetId="36" r:id="rId8"/>
    <sheet name="小音乐" sheetId="19" r:id="rId9"/>
    <sheet name="小信息" sheetId="22" r:id="rId10"/>
    <sheet name="学前" sheetId="39" r:id="rId11"/>
  </sheets>
  <definedNames>
    <definedName name="_xlnm._FilterDatabase" localSheetId="0" hidden="1">中语文1!$A$2:$G$5</definedName>
    <definedName name="_xlnm.Print_Titles" localSheetId="4">小语文1!$2:$2</definedName>
    <definedName name="_xlnm.Print_Titles" localSheetId="10">学前!#REF!</definedName>
  </definedNames>
  <calcPr calcId="144525"/>
</workbook>
</file>

<file path=xl/calcChain.xml><?xml version="1.0" encoding="utf-8"?>
<calcChain xmlns="http://schemas.openxmlformats.org/spreadsheetml/2006/main">
  <c r="J21" i="39" l="1"/>
  <c r="H21" i="39"/>
  <c r="F21" i="39"/>
  <c r="J20" i="39"/>
  <c r="H20" i="39"/>
  <c r="F20" i="39"/>
  <c r="J19" i="39"/>
  <c r="H19" i="39"/>
  <c r="F19" i="39"/>
  <c r="J18" i="39"/>
  <c r="H18" i="39"/>
  <c r="F18" i="39"/>
  <c r="J17" i="39"/>
  <c r="H17" i="39"/>
  <c r="F17" i="39"/>
  <c r="J16" i="39"/>
  <c r="H16" i="39"/>
  <c r="F16" i="39"/>
  <c r="J15" i="39"/>
  <c r="H15" i="39"/>
  <c r="F15" i="39"/>
  <c r="J14" i="39"/>
  <c r="H14" i="39"/>
  <c r="F14" i="39"/>
  <c r="J13" i="39"/>
  <c r="H13" i="39"/>
  <c r="F13" i="39"/>
  <c r="J12" i="39"/>
  <c r="H12" i="39"/>
  <c r="F12" i="39"/>
  <c r="J11" i="39"/>
  <c r="H11" i="39"/>
  <c r="F11" i="39"/>
  <c r="J10" i="39"/>
  <c r="H10" i="39"/>
  <c r="F10" i="39"/>
  <c r="J9" i="39"/>
  <c r="H9" i="39"/>
  <c r="F9" i="39"/>
  <c r="J8" i="39"/>
  <c r="H8" i="39"/>
  <c r="F8" i="39"/>
  <c r="J7" i="39"/>
  <c r="H7" i="39"/>
  <c r="F7" i="39"/>
  <c r="J6" i="39"/>
  <c r="H6" i="39"/>
  <c r="F6" i="39"/>
  <c r="J5" i="39"/>
  <c r="H5" i="39"/>
  <c r="F5" i="39"/>
  <c r="J4" i="39"/>
  <c r="H4" i="39"/>
  <c r="F4" i="39"/>
  <c r="J3" i="39"/>
  <c r="H3" i="39"/>
  <c r="F3" i="39"/>
  <c r="K4" i="39" l="1"/>
  <c r="K8" i="39"/>
  <c r="K12" i="39"/>
  <c r="K16" i="39"/>
  <c r="K20" i="39"/>
  <c r="K3" i="39"/>
  <c r="K7" i="39"/>
  <c r="K11" i="39"/>
  <c r="K15" i="39"/>
  <c r="K19" i="39"/>
  <c r="K6" i="39"/>
  <c r="K10" i="39"/>
  <c r="K14" i="39"/>
  <c r="K18" i="39"/>
  <c r="K5" i="39"/>
  <c r="K9" i="39"/>
  <c r="K13" i="39"/>
  <c r="K17" i="39"/>
  <c r="K21" i="39"/>
  <c r="I7" i="22"/>
  <c r="I6" i="22"/>
  <c r="I5" i="22"/>
  <c r="I3" i="22"/>
  <c r="G7" i="22"/>
  <c r="G6" i="22"/>
  <c r="G5" i="22"/>
  <c r="G3" i="22"/>
  <c r="E7" i="22"/>
  <c r="J7" i="22" s="1"/>
  <c r="E6" i="22"/>
  <c r="J6" i="22" s="1"/>
  <c r="E5" i="22"/>
  <c r="E3" i="22"/>
  <c r="I4" i="22"/>
  <c r="G4" i="22"/>
  <c r="E4" i="22"/>
  <c r="I7" i="19"/>
  <c r="I4" i="19"/>
  <c r="I5" i="19"/>
  <c r="I6" i="19"/>
  <c r="G7" i="19"/>
  <c r="G4" i="19"/>
  <c r="G5" i="19"/>
  <c r="G6" i="19"/>
  <c r="E7" i="19"/>
  <c r="E4" i="19"/>
  <c r="E5" i="19"/>
  <c r="E6" i="19"/>
  <c r="I3" i="19"/>
  <c r="G3" i="19"/>
  <c r="E3" i="19"/>
  <c r="H4" i="31"/>
  <c r="H6" i="31"/>
  <c r="H8" i="31"/>
  <c r="H9" i="31"/>
  <c r="H7" i="31"/>
  <c r="H10" i="31"/>
  <c r="H11" i="31"/>
  <c r="H14" i="31"/>
  <c r="H12" i="31"/>
  <c r="H13" i="31"/>
  <c r="F5" i="31"/>
  <c r="F4" i="31"/>
  <c r="F6" i="31"/>
  <c r="F8" i="31"/>
  <c r="F9" i="31"/>
  <c r="F7" i="31"/>
  <c r="F10" i="31"/>
  <c r="F11" i="31"/>
  <c r="F14" i="31"/>
  <c r="F12" i="31"/>
  <c r="F13" i="31"/>
  <c r="H3" i="31"/>
  <c r="F3" i="31"/>
  <c r="H3" i="7"/>
  <c r="H5" i="7"/>
  <c r="H15" i="7"/>
  <c r="H9" i="7"/>
  <c r="H7" i="7"/>
  <c r="H8" i="7"/>
  <c r="H6" i="7"/>
  <c r="H11" i="7"/>
  <c r="H13" i="7"/>
  <c r="H12" i="7"/>
  <c r="H14" i="7"/>
  <c r="H16" i="7"/>
  <c r="H10" i="7"/>
  <c r="H17" i="7"/>
  <c r="F3" i="7"/>
  <c r="F5" i="7"/>
  <c r="F15" i="7"/>
  <c r="F9" i="7"/>
  <c r="F7" i="7"/>
  <c r="F8" i="7"/>
  <c r="F6" i="7"/>
  <c r="F11" i="7"/>
  <c r="F13" i="7"/>
  <c r="F12" i="7"/>
  <c r="F14" i="7"/>
  <c r="F16" i="7"/>
  <c r="F10" i="7"/>
  <c r="F17" i="7"/>
  <c r="H4" i="7"/>
  <c r="F4" i="7"/>
  <c r="G5" i="36"/>
  <c r="G8" i="36"/>
  <c r="G6" i="36"/>
  <c r="G9" i="36"/>
  <c r="G4" i="36"/>
  <c r="G10" i="36"/>
  <c r="G7" i="36"/>
  <c r="G11" i="36"/>
  <c r="E5" i="36"/>
  <c r="E8" i="36"/>
  <c r="E6" i="36"/>
  <c r="E9" i="36"/>
  <c r="E4" i="36"/>
  <c r="H4" i="36" s="1"/>
  <c r="E10" i="36"/>
  <c r="E7" i="36"/>
  <c r="E11" i="36"/>
  <c r="G3" i="36"/>
  <c r="E3" i="36"/>
  <c r="G4" i="37"/>
  <c r="G5" i="37"/>
  <c r="E4" i="37"/>
  <c r="E5" i="37"/>
  <c r="G3" i="37"/>
  <c r="E3" i="37"/>
  <c r="G3" i="5"/>
  <c r="E5" i="5"/>
  <c r="E3" i="5"/>
  <c r="G4" i="5"/>
  <c r="E4" i="5"/>
  <c r="G6" i="35"/>
  <c r="G3" i="35"/>
  <c r="G7" i="35"/>
  <c r="G5" i="35"/>
  <c r="G4" i="35"/>
  <c r="E6" i="35"/>
  <c r="E8" i="35"/>
  <c r="E3" i="35"/>
  <c r="E7" i="35"/>
  <c r="E5" i="35"/>
  <c r="E4" i="35"/>
  <c r="H8" i="36" l="1"/>
  <c r="H5" i="37"/>
  <c r="H3" i="36"/>
  <c r="H7" i="36"/>
  <c r="H5" i="36"/>
  <c r="H10" i="36"/>
  <c r="I12" i="7"/>
  <c r="I9" i="7"/>
  <c r="I17" i="7"/>
  <c r="I11" i="7"/>
  <c r="I5" i="7"/>
  <c r="H5" i="5"/>
  <c r="J3" i="19"/>
  <c r="J4" i="19"/>
  <c r="J5" i="19"/>
  <c r="J7" i="19"/>
  <c r="J6" i="19"/>
  <c r="H6" i="36"/>
  <c r="H11" i="36"/>
  <c r="H9" i="36"/>
  <c r="H3" i="37"/>
  <c r="H4" i="37"/>
  <c r="H6" i="35"/>
  <c r="H4" i="35"/>
  <c r="H7" i="35"/>
  <c r="H5" i="35"/>
  <c r="H4" i="5"/>
  <c r="H3" i="5"/>
  <c r="I10" i="7"/>
  <c r="I6" i="7"/>
  <c r="I3" i="7"/>
  <c r="I14" i="7"/>
  <c r="I7" i="7"/>
  <c r="I8" i="7"/>
  <c r="I4" i="7"/>
  <c r="I13" i="7"/>
  <c r="I15" i="7"/>
  <c r="I16" i="7"/>
  <c r="I3" i="31"/>
  <c r="I7" i="31"/>
  <c r="I10" i="31"/>
  <c r="I5" i="31"/>
  <c r="I13" i="31"/>
  <c r="I9" i="31"/>
  <c r="I12" i="31"/>
  <c r="I8" i="31"/>
  <c r="I14" i="31"/>
  <c r="I6" i="31"/>
  <c r="I11" i="31"/>
  <c r="I4" i="31"/>
  <c r="J4" i="22"/>
  <c r="J3" i="22"/>
  <c r="J5" i="22"/>
  <c r="H8" i="35"/>
  <c r="H3" i="35"/>
</calcChain>
</file>

<file path=xl/sharedStrings.xml><?xml version="1.0" encoding="utf-8"?>
<sst xmlns="http://schemas.openxmlformats.org/spreadsheetml/2006/main" count="382" uniqueCount="147">
  <si>
    <t>序号</t>
  </si>
  <si>
    <t>报考岗位</t>
    <phoneticPr fontId="2" type="noConversion"/>
  </si>
  <si>
    <t>姓名</t>
  </si>
  <si>
    <t>性别</t>
  </si>
  <si>
    <t>女</t>
  </si>
  <si>
    <t>男</t>
  </si>
  <si>
    <t>小学语文2</t>
  </si>
  <si>
    <t>洪静</t>
  </si>
  <si>
    <t>刘志峰</t>
  </si>
  <si>
    <t>蓝怡琳</t>
  </si>
  <si>
    <t>柳金微</t>
  </si>
  <si>
    <t>笔试成绩</t>
    <phoneticPr fontId="1" type="noConversion"/>
  </si>
  <si>
    <t>是</t>
    <phoneticPr fontId="1" type="noConversion"/>
  </si>
  <si>
    <t>报考岗位</t>
    <phoneticPr fontId="2" type="noConversion"/>
  </si>
  <si>
    <t>笔试成绩</t>
    <phoneticPr fontId="1" type="noConversion"/>
  </si>
  <si>
    <t>类别</t>
    <phoneticPr fontId="1" type="noConversion"/>
  </si>
  <si>
    <t>人才引进</t>
    <phoneticPr fontId="1" type="noConversion"/>
  </si>
  <si>
    <t>小学语文1</t>
  </si>
  <si>
    <t>李真容</t>
  </si>
  <si>
    <t>序号</t>
    <phoneticPr fontId="1" type="noConversion"/>
  </si>
  <si>
    <t>初中语文1</t>
  </si>
  <si>
    <t>章玲</t>
  </si>
  <si>
    <t>陈晓媛</t>
  </si>
  <si>
    <t>小学数学</t>
    <phoneticPr fontId="1" type="noConversion"/>
  </si>
  <si>
    <t>徐钦烽</t>
  </si>
  <si>
    <t>陈鹏飞</t>
  </si>
  <si>
    <t>王继坤</t>
  </si>
  <si>
    <t>刘瑟玲</t>
  </si>
  <si>
    <t>陈婧</t>
  </si>
  <si>
    <t>初中英语</t>
    <phoneticPr fontId="2" type="noConversion"/>
  </si>
  <si>
    <t>陈舒婷</t>
  </si>
  <si>
    <t>季婕</t>
  </si>
  <si>
    <t>杨婷婷</t>
  </si>
  <si>
    <t>初中科学1</t>
  </si>
  <si>
    <t>徐朵朵</t>
  </si>
  <si>
    <t>李露露</t>
  </si>
  <si>
    <t>胡喜艳</t>
  </si>
  <si>
    <t>易宏</t>
  </si>
  <si>
    <t>陈通</t>
  </si>
  <si>
    <t>李豪富</t>
  </si>
  <si>
    <t>邢珍珍</t>
  </si>
  <si>
    <t>人才引进</t>
    <phoneticPr fontId="1" type="noConversion"/>
  </si>
  <si>
    <t>初中科学2</t>
  </si>
  <si>
    <t>李慧敏</t>
  </si>
  <si>
    <t>项俊宇</t>
  </si>
  <si>
    <t>初中科学2</t>
    <phoneticPr fontId="2" type="noConversion"/>
  </si>
  <si>
    <t>吴苏敏</t>
  </si>
  <si>
    <t>小学科学</t>
    <phoneticPr fontId="2" type="noConversion"/>
  </si>
  <si>
    <t>戴鑫</t>
  </si>
  <si>
    <t>吴慧珍</t>
  </si>
  <si>
    <t>蓝笑</t>
  </si>
  <si>
    <t>潘孟涛</t>
  </si>
  <si>
    <t>张枫</t>
  </si>
  <si>
    <t>李施思</t>
  </si>
  <si>
    <t>宋丹丹</t>
  </si>
  <si>
    <t>林于力</t>
  </si>
  <si>
    <t>高尚斌</t>
  </si>
  <si>
    <t>李宗原</t>
  </si>
  <si>
    <t>何文涛</t>
  </si>
  <si>
    <t>小学语文1</t>
    <phoneticPr fontId="2" type="noConversion"/>
  </si>
  <si>
    <t>朱翩翩</t>
  </si>
  <si>
    <t>潜奕</t>
  </si>
  <si>
    <t>沈小雨</t>
  </si>
  <si>
    <t>马可佳</t>
  </si>
  <si>
    <t>应岱家</t>
  </si>
  <si>
    <t>王珺瑶</t>
  </si>
  <si>
    <t>陈周莉</t>
  </si>
  <si>
    <t>刘晓霞</t>
  </si>
  <si>
    <t>陈超媚</t>
  </si>
  <si>
    <t>汤婷</t>
  </si>
  <si>
    <t>张珊萌</t>
  </si>
  <si>
    <t>王娅棋</t>
  </si>
  <si>
    <t>吴剑波</t>
  </si>
  <si>
    <t>郑鹏</t>
  </si>
  <si>
    <t>林聪聪</t>
  </si>
  <si>
    <t>陈赛</t>
  </si>
  <si>
    <t>周津羽</t>
  </si>
  <si>
    <t>胡耀丹</t>
  </si>
  <si>
    <t>朱一佳</t>
  </si>
  <si>
    <t>章洋丽</t>
  </si>
  <si>
    <t>季艳艳</t>
  </si>
  <si>
    <t>陈青叶</t>
  </si>
  <si>
    <t>小学音乐</t>
    <phoneticPr fontId="2" type="noConversion"/>
  </si>
  <si>
    <t>祝聪慧</t>
  </si>
  <si>
    <t>池丹</t>
  </si>
  <si>
    <t>桑扬清</t>
  </si>
  <si>
    <t>徐晨翔</t>
  </si>
  <si>
    <t>贾晨雨</t>
  </si>
  <si>
    <t>小学信息技术</t>
    <phoneticPr fontId="2" type="noConversion"/>
  </si>
  <si>
    <t>林李慧</t>
  </si>
  <si>
    <t>郑雯馨</t>
  </si>
  <si>
    <t>蓝官洛谊</t>
  </si>
  <si>
    <t>叶兴兴</t>
  </si>
  <si>
    <t>包晗</t>
  </si>
  <si>
    <r>
      <t>笔试成绩×4</t>
    </r>
    <r>
      <rPr>
        <b/>
        <sz val="10"/>
        <rFont val="宋体"/>
        <family val="3"/>
        <charset val="134"/>
      </rPr>
      <t>0%</t>
    </r>
    <phoneticPr fontId="2" type="noConversion"/>
  </si>
  <si>
    <t>面试成绩</t>
    <phoneticPr fontId="2" type="noConversion"/>
  </si>
  <si>
    <t>面试成绩×60%</t>
    <phoneticPr fontId="2" type="noConversion"/>
  </si>
  <si>
    <t>总成绩</t>
    <phoneticPr fontId="2" type="noConversion"/>
  </si>
  <si>
    <t>是否入围体检</t>
    <phoneticPr fontId="2" type="noConversion"/>
  </si>
  <si>
    <t>排名</t>
    <phoneticPr fontId="1" type="noConversion"/>
  </si>
  <si>
    <t>2020年莲都区教育局公开招聘教师总成绩及入围体检人员名单</t>
  </si>
  <si>
    <t>排名</t>
    <phoneticPr fontId="1" type="noConversion"/>
  </si>
  <si>
    <t>面试成绩</t>
    <phoneticPr fontId="1" type="noConversion"/>
  </si>
  <si>
    <t>排名</t>
    <phoneticPr fontId="1" type="noConversion"/>
  </si>
  <si>
    <t>是否入围体检</t>
    <phoneticPr fontId="1" type="noConversion"/>
  </si>
  <si>
    <t>素质测试成绩</t>
    <phoneticPr fontId="1" type="noConversion"/>
  </si>
  <si>
    <t>素质测试成绩×30%</t>
    <phoneticPr fontId="2" type="noConversion"/>
  </si>
  <si>
    <t>面试成绩×30%</t>
    <phoneticPr fontId="2" type="noConversion"/>
  </si>
  <si>
    <t>刘恩铭</t>
  </si>
  <si>
    <t>卢泽宇</t>
  </si>
  <si>
    <t>陈鹏鑫</t>
  </si>
  <si>
    <t>祝宇轩</t>
  </si>
  <si>
    <t>梁家鹏</t>
  </si>
  <si>
    <t>林瑶</t>
  </si>
  <si>
    <t>曾晓婷</t>
  </si>
  <si>
    <t>蓝雪铭</t>
  </si>
  <si>
    <t>周颖</t>
  </si>
  <si>
    <t>刘叶梅蓉</t>
  </si>
  <si>
    <t>蔡怡妙</t>
  </si>
  <si>
    <t>梁一</t>
  </si>
  <si>
    <t>陈灵妙</t>
  </si>
  <si>
    <t>倪锜瑶</t>
  </si>
  <si>
    <t>阙余哲</t>
  </si>
  <si>
    <t>何超娥</t>
  </si>
  <si>
    <t>蓝娅</t>
  </si>
  <si>
    <t>徐霞慧</t>
  </si>
  <si>
    <t>雷鸿桦</t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</si>
  <si>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</si>
  <si>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</si>
  <si>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</si>
  <si>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</si>
  <si>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</si>
  <si>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</si>
  <si>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2020年莲都区教育局公开招聘教师总成绩及入围体检人员名单</t>
    <phoneticPr fontId="1" type="noConversion"/>
  </si>
  <si>
    <t>缺考</t>
    <phoneticPr fontId="1" type="noConversion"/>
  </si>
  <si>
    <t>序号</t>
    <phoneticPr fontId="1" type="noConversion"/>
  </si>
  <si>
    <t>报考岗位</t>
    <phoneticPr fontId="2" type="noConversion"/>
  </si>
  <si>
    <t>素质测试成绩</t>
    <phoneticPr fontId="1" type="noConversion"/>
  </si>
  <si>
    <t>素质测试成绩×30%</t>
    <phoneticPr fontId="2" type="noConversion"/>
  </si>
  <si>
    <t>面试成绩</t>
    <phoneticPr fontId="2" type="noConversion"/>
  </si>
  <si>
    <t>面试成绩×30%</t>
    <phoneticPr fontId="2" type="noConversion"/>
  </si>
  <si>
    <t>总成绩</t>
    <phoneticPr fontId="2" type="noConversion"/>
  </si>
  <si>
    <t>排名</t>
    <phoneticPr fontId="1" type="noConversion"/>
  </si>
  <si>
    <t>是否入围体检</t>
    <phoneticPr fontId="2" type="noConversion"/>
  </si>
  <si>
    <t>学前教育</t>
    <phoneticPr fontId="1" type="noConversion"/>
  </si>
  <si>
    <t>是</t>
    <phoneticPr fontId="1" type="noConversion"/>
  </si>
  <si>
    <t>2020年莲都区教育局公开招聘教师总成绩及入围体检人员名单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</si>
</sst>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>
      <alignment vertical="center"/>
    </xf>
    <xf numFmtId="0" fontId="16" fillId="0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2"/>
    <cellStyle name="常规 19" xfId="5"/>
    <cellStyle name="常规 2" xfId="1"/>
    <cellStyle name="常规 7 2" xfId="4"/>
    <cellStyle name="常规 7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8" sqref="F8"/>
    </sheetView>
  </sheetViews>
  <sheetFormatPr defaultRowHeight="13.5"/>
  <cols>
    <col min="1" max="1" width="8.375" customWidth="1"/>
    <col min="2" max="2" width="14.75" customWidth="1"/>
    <col min="3" max="3" width="18.25" customWidth="1"/>
    <col min="4" max="4" width="11.625" customWidth="1"/>
    <col min="5" max="5" width="11" style="3" customWidth="1"/>
    <col min="6" max="6" width="8.75" style="3" customWidth="1"/>
    <col min="7" max="7" width="12.625" customWidth="1"/>
  </cols>
  <sheetData>
    <row r="1" spans="1:7" ht="34.5" customHeight="1">
      <c r="A1" s="47" t="s">
        <v>100</v>
      </c>
      <c r="B1" s="47"/>
      <c r="C1" s="47"/>
      <c r="D1" s="47"/>
      <c r="E1" s="47"/>
      <c r="F1" s="47"/>
      <c r="G1" s="47"/>
    </row>
    <row r="2" spans="1:7" ht="35.25" customHeight="1">
      <c r="A2" s="21" t="s">
        <v>0</v>
      </c>
      <c r="B2" s="21" t="s">
        <v>15</v>
      </c>
      <c r="C2" s="21" t="s">
        <v>1</v>
      </c>
      <c r="D2" s="21" t="s">
        <v>2</v>
      </c>
      <c r="E2" s="24" t="s">
        <v>95</v>
      </c>
      <c r="F2" s="24" t="s">
        <v>99</v>
      </c>
      <c r="G2" s="26" t="s">
        <v>98</v>
      </c>
    </row>
    <row r="3" spans="1:7" ht="39.75" customHeight="1">
      <c r="A3" s="4">
        <v>1</v>
      </c>
      <c r="B3" s="4" t="s">
        <v>16</v>
      </c>
      <c r="C3" s="14" t="s">
        <v>20</v>
      </c>
      <c r="D3" s="14" t="s">
        <v>18</v>
      </c>
      <c r="E3" s="11">
        <v>83.6</v>
      </c>
      <c r="F3" s="11">
        <v>1</v>
      </c>
      <c r="G3" s="4" t="s">
        <v>128</v>
      </c>
    </row>
    <row r="4" spans="1:7" ht="39.75" customHeight="1">
      <c r="A4" s="4">
        <v>2</v>
      </c>
      <c r="B4" s="4" t="s">
        <v>16</v>
      </c>
      <c r="C4" s="14" t="s">
        <v>20</v>
      </c>
      <c r="D4" s="14" t="s">
        <v>21</v>
      </c>
      <c r="E4" s="11">
        <v>82.6</v>
      </c>
      <c r="F4" s="11">
        <v>2</v>
      </c>
      <c r="G4" s="4"/>
    </row>
    <row r="5" spans="1:7" ht="39.75" customHeight="1">
      <c r="A5" s="4">
        <v>3</v>
      </c>
      <c r="B5" s="4" t="s">
        <v>16</v>
      </c>
      <c r="C5" s="14" t="s">
        <v>20</v>
      </c>
      <c r="D5" s="14" t="s">
        <v>22</v>
      </c>
      <c r="E5" s="14" t="s">
        <v>127</v>
      </c>
      <c r="F5" s="11"/>
      <c r="G5" s="4"/>
    </row>
    <row r="6" spans="1:7" s="2" customFormat="1" ht="32.25" customHeight="1">
      <c r="E6" s="8"/>
      <c r="F6" s="8"/>
    </row>
    <row r="7" spans="1:7" s="2" customFormat="1" ht="32.25" customHeight="1">
      <c r="E7" s="8"/>
      <c r="F7" s="8"/>
    </row>
    <row r="8" spans="1:7" s="2" customFormat="1" ht="32.25" customHeight="1">
      <c r="E8" s="8"/>
      <c r="F8" s="8"/>
    </row>
    <row r="9" spans="1:7" s="2" customFormat="1" ht="32.25" customHeight="1">
      <c r="E9" s="8"/>
      <c r="F9" s="8"/>
    </row>
  </sheetData>
  <sortState ref="A3:K4">
    <sortCondition descending="1" ref="E3:E4"/>
  </sortState>
  <mergeCells count="1">
    <mergeCell ref="A1:G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J12" sqref="J12"/>
    </sheetView>
  </sheetViews>
  <sheetFormatPr defaultRowHeight="13.5"/>
  <cols>
    <col min="1" max="1" width="5.125" customWidth="1"/>
    <col min="2" max="2" width="13.875" style="20" customWidth="1"/>
    <col min="3" max="3" width="9.875" customWidth="1"/>
    <col min="4" max="8" width="9" customWidth="1"/>
    <col min="9" max="9" width="8.375" customWidth="1"/>
    <col min="10" max="10" width="8.75" customWidth="1"/>
    <col min="11" max="11" width="6.5" bestFit="1" customWidth="1"/>
    <col min="12" max="12" width="6.875" customWidth="1"/>
  </cols>
  <sheetData>
    <row r="1" spans="1:12" ht="30.75" customHeight="1">
      <c r="A1" s="49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3.75" customHeight="1">
      <c r="A2" s="21" t="s">
        <v>0</v>
      </c>
      <c r="B2" s="21" t="s">
        <v>1</v>
      </c>
      <c r="C2" s="21" t="s">
        <v>2</v>
      </c>
      <c r="D2" s="7" t="s">
        <v>11</v>
      </c>
      <c r="E2" s="24" t="s">
        <v>94</v>
      </c>
      <c r="F2" s="24" t="s">
        <v>105</v>
      </c>
      <c r="G2" s="24" t="s">
        <v>106</v>
      </c>
      <c r="H2" s="24" t="s">
        <v>95</v>
      </c>
      <c r="I2" s="24" t="s">
        <v>107</v>
      </c>
      <c r="J2" s="25" t="s">
        <v>97</v>
      </c>
      <c r="K2" s="25" t="s">
        <v>99</v>
      </c>
      <c r="L2" s="26" t="s">
        <v>98</v>
      </c>
    </row>
    <row r="3" spans="1:12" s="5" customFormat="1" ht="31.5" customHeight="1">
      <c r="A3" s="4">
        <v>1</v>
      </c>
      <c r="B3" s="19" t="s">
        <v>88</v>
      </c>
      <c r="C3" s="19" t="s">
        <v>93</v>
      </c>
      <c r="D3" s="13">
        <v>64.7</v>
      </c>
      <c r="E3" s="13">
        <f>D3*0.4</f>
        <v>25.880000000000003</v>
      </c>
      <c r="F3" s="13">
        <v>90.8</v>
      </c>
      <c r="G3" s="13">
        <f>F3*0.3</f>
        <v>27.24</v>
      </c>
      <c r="H3" s="13">
        <v>78.2</v>
      </c>
      <c r="I3" s="13">
        <f>H3*0.3</f>
        <v>23.46</v>
      </c>
      <c r="J3" s="13">
        <f>E3+G3+I3</f>
        <v>76.580000000000013</v>
      </c>
      <c r="K3" s="29">
        <v>1</v>
      </c>
      <c r="L3" s="13" t="s">
        <v>128</v>
      </c>
    </row>
    <row r="4" spans="1:12" s="5" customFormat="1" ht="31.5" customHeight="1">
      <c r="A4" s="4">
        <v>2</v>
      </c>
      <c r="B4" s="19" t="s">
        <v>88</v>
      </c>
      <c r="C4" s="19" t="s">
        <v>89</v>
      </c>
      <c r="D4" s="13">
        <v>71.7</v>
      </c>
      <c r="E4" s="13">
        <f>D4*0.4</f>
        <v>28.680000000000003</v>
      </c>
      <c r="F4" s="13">
        <v>69</v>
      </c>
      <c r="G4" s="13">
        <f>F4*0.3</f>
        <v>20.7</v>
      </c>
      <c r="H4" s="13">
        <v>80.400000000000006</v>
      </c>
      <c r="I4" s="13">
        <f>H4*0.3</f>
        <v>24.12</v>
      </c>
      <c r="J4" s="13">
        <f>E4+G4+I4</f>
        <v>73.5</v>
      </c>
      <c r="K4" s="29">
        <v>2</v>
      </c>
      <c r="L4" s="13"/>
    </row>
    <row r="5" spans="1:12" s="5" customFormat="1" ht="31.5" customHeight="1">
      <c r="A5" s="4">
        <v>3</v>
      </c>
      <c r="B5" s="19" t="s">
        <v>88</v>
      </c>
      <c r="C5" s="19" t="s">
        <v>92</v>
      </c>
      <c r="D5" s="13">
        <v>65.2</v>
      </c>
      <c r="E5" s="13">
        <f>D5*0.4</f>
        <v>26.080000000000002</v>
      </c>
      <c r="F5" s="13">
        <v>67.2</v>
      </c>
      <c r="G5" s="13">
        <f>F5*0.3</f>
        <v>20.16</v>
      </c>
      <c r="H5" s="13">
        <v>74.8</v>
      </c>
      <c r="I5" s="13">
        <f>H5*0.3</f>
        <v>22.439999999999998</v>
      </c>
      <c r="J5" s="13">
        <f>E5+G5+I5</f>
        <v>68.680000000000007</v>
      </c>
      <c r="K5" s="29">
        <v>3</v>
      </c>
      <c r="L5" s="13"/>
    </row>
    <row r="6" spans="1:12" s="5" customFormat="1" ht="31.5" customHeight="1">
      <c r="A6" s="4">
        <v>4</v>
      </c>
      <c r="B6" s="19" t="s">
        <v>88</v>
      </c>
      <c r="C6" s="19" t="s">
        <v>91</v>
      </c>
      <c r="D6" s="13">
        <v>68.900000000000006</v>
      </c>
      <c r="E6" s="13">
        <f>D6*0.4</f>
        <v>27.560000000000002</v>
      </c>
      <c r="F6" s="13">
        <v>32</v>
      </c>
      <c r="G6" s="13">
        <f>F6*0.3</f>
        <v>9.6</v>
      </c>
      <c r="H6" s="13">
        <v>86</v>
      </c>
      <c r="I6" s="13">
        <f>H6*0.3</f>
        <v>25.8</v>
      </c>
      <c r="J6" s="13">
        <f>E6+G6+I6</f>
        <v>62.960000000000008</v>
      </c>
      <c r="K6" s="29">
        <v>4</v>
      </c>
      <c r="L6" s="13"/>
    </row>
    <row r="7" spans="1:12" s="5" customFormat="1" ht="31.5" customHeight="1">
      <c r="A7" s="4">
        <v>5</v>
      </c>
      <c r="B7" s="19" t="s">
        <v>88</v>
      </c>
      <c r="C7" s="19" t="s">
        <v>90</v>
      </c>
      <c r="D7" s="13">
        <v>71.099999999999994</v>
      </c>
      <c r="E7" s="13">
        <f>D7*0.4</f>
        <v>28.439999999999998</v>
      </c>
      <c r="F7" s="13">
        <v>40</v>
      </c>
      <c r="G7" s="13">
        <f>F7*0.3</f>
        <v>12</v>
      </c>
      <c r="H7" s="13">
        <v>66.400000000000006</v>
      </c>
      <c r="I7" s="13">
        <f>H7*0.3</f>
        <v>19.920000000000002</v>
      </c>
      <c r="J7" s="13">
        <f>E7+G7+I7</f>
        <v>60.36</v>
      </c>
      <c r="K7" s="29">
        <v>5</v>
      </c>
      <c r="L7" s="13"/>
    </row>
  </sheetData>
  <sortState ref="A3:Q7">
    <sortCondition descending="1" ref="J3:J7"/>
  </sortState>
  <mergeCells count="1">
    <mergeCell ref="A1:L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J11" sqref="J11"/>
    </sheetView>
  </sheetViews>
  <sheetFormatPr defaultRowHeight="13.5"/>
  <cols>
    <col min="1" max="1" width="5" bestFit="1" customWidth="1"/>
    <col min="4" max="4" width="5" bestFit="1" customWidth="1"/>
    <col min="5" max="9" width="8.5" style="41" bestFit="1" customWidth="1"/>
    <col min="10" max="10" width="10.25" style="41" customWidth="1"/>
    <col min="11" max="11" width="9" style="41" customWidth="1"/>
    <col min="12" max="12" width="5" bestFit="1" customWidth="1"/>
    <col min="13" max="13" width="6.375" customWidth="1"/>
  </cols>
  <sheetData>
    <row r="1" spans="1:13" ht="24.75" customHeight="1">
      <c r="A1" s="2"/>
      <c r="B1" s="50" t="s">
        <v>146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9.75" customHeight="1">
      <c r="A2" s="1" t="s">
        <v>135</v>
      </c>
      <c r="B2" s="1" t="s">
        <v>136</v>
      </c>
      <c r="C2" s="1" t="s">
        <v>2</v>
      </c>
      <c r="D2" s="1" t="s">
        <v>3</v>
      </c>
      <c r="E2" s="33" t="s">
        <v>14</v>
      </c>
      <c r="F2" s="34" t="s">
        <v>94</v>
      </c>
      <c r="G2" s="34" t="s">
        <v>137</v>
      </c>
      <c r="H2" s="34" t="s">
        <v>138</v>
      </c>
      <c r="I2" s="34" t="s">
        <v>139</v>
      </c>
      <c r="J2" s="34" t="s">
        <v>140</v>
      </c>
      <c r="K2" s="35" t="s">
        <v>141</v>
      </c>
      <c r="L2" s="25" t="s">
        <v>142</v>
      </c>
      <c r="M2" s="26" t="s">
        <v>143</v>
      </c>
    </row>
    <row r="3" spans="1:13" s="44" customFormat="1" ht="18.75" customHeight="1">
      <c r="A3" s="31">
        <v>1</v>
      </c>
      <c r="B3" s="42" t="s">
        <v>144</v>
      </c>
      <c r="C3" s="37" t="s">
        <v>108</v>
      </c>
      <c r="D3" s="42" t="s">
        <v>5</v>
      </c>
      <c r="E3" s="38">
        <v>75</v>
      </c>
      <c r="F3" s="38">
        <f t="shared" ref="F3:F21" si="0">E3*0.4</f>
        <v>30</v>
      </c>
      <c r="G3" s="43">
        <v>85.68</v>
      </c>
      <c r="H3" s="38">
        <f t="shared" ref="H3:H21" si="1">ROUND(G3*0.3,2)</f>
        <v>25.7</v>
      </c>
      <c r="I3" s="38">
        <v>86.59</v>
      </c>
      <c r="J3" s="38">
        <f t="shared" ref="J3:J21" si="2">ROUND(I3*0.3,2)</f>
        <v>25.98</v>
      </c>
      <c r="K3" s="38">
        <f t="shared" ref="K3:K21" si="3">ROUND(F3+H3+J3,2)</f>
        <v>81.680000000000007</v>
      </c>
      <c r="L3" s="36">
        <v>1</v>
      </c>
      <c r="M3" s="39" t="s">
        <v>145</v>
      </c>
    </row>
    <row r="4" spans="1:13" s="44" customFormat="1" ht="18.75" customHeight="1">
      <c r="A4" s="31">
        <v>2</v>
      </c>
      <c r="B4" s="42" t="s">
        <v>144</v>
      </c>
      <c r="C4" s="37" t="s">
        <v>111</v>
      </c>
      <c r="D4" s="42" t="s">
        <v>5</v>
      </c>
      <c r="E4" s="38">
        <v>70</v>
      </c>
      <c r="F4" s="38">
        <f t="shared" si="0"/>
        <v>28</v>
      </c>
      <c r="G4" s="43">
        <v>85.88</v>
      </c>
      <c r="H4" s="38">
        <f t="shared" si="1"/>
        <v>25.76</v>
      </c>
      <c r="I4" s="38">
        <v>83.44</v>
      </c>
      <c r="J4" s="38">
        <f t="shared" si="2"/>
        <v>25.03</v>
      </c>
      <c r="K4" s="38">
        <f t="shared" si="3"/>
        <v>78.790000000000006</v>
      </c>
      <c r="L4" s="36">
        <v>2</v>
      </c>
      <c r="M4" s="39"/>
    </row>
    <row r="5" spans="1:13" s="44" customFormat="1" ht="18.75" customHeight="1">
      <c r="A5" s="31">
        <v>3</v>
      </c>
      <c r="B5" s="42" t="s">
        <v>144</v>
      </c>
      <c r="C5" s="36" t="s">
        <v>112</v>
      </c>
      <c r="D5" s="36" t="s">
        <v>5</v>
      </c>
      <c r="E5" s="38">
        <v>69.5</v>
      </c>
      <c r="F5" s="38">
        <f t="shared" si="0"/>
        <v>27.8</v>
      </c>
      <c r="G5" s="43">
        <v>78.930000000000007</v>
      </c>
      <c r="H5" s="38">
        <f t="shared" si="1"/>
        <v>23.68</v>
      </c>
      <c r="I5" s="38">
        <v>82.26</v>
      </c>
      <c r="J5" s="38">
        <f t="shared" si="2"/>
        <v>24.68</v>
      </c>
      <c r="K5" s="38">
        <f t="shared" si="3"/>
        <v>76.16</v>
      </c>
      <c r="L5" s="36">
        <v>3</v>
      </c>
      <c r="M5" s="36"/>
    </row>
    <row r="6" spans="1:13" s="44" customFormat="1" ht="18.75" customHeight="1">
      <c r="A6" s="31">
        <v>4</v>
      </c>
      <c r="B6" s="42" t="s">
        <v>144</v>
      </c>
      <c r="C6" s="37" t="s">
        <v>110</v>
      </c>
      <c r="D6" s="42" t="s">
        <v>5</v>
      </c>
      <c r="E6" s="38">
        <v>70</v>
      </c>
      <c r="F6" s="38">
        <f t="shared" si="0"/>
        <v>28</v>
      </c>
      <c r="G6" s="43">
        <v>76.34</v>
      </c>
      <c r="H6" s="38">
        <f t="shared" si="1"/>
        <v>22.9</v>
      </c>
      <c r="I6" s="38">
        <v>81.08</v>
      </c>
      <c r="J6" s="38">
        <f t="shared" si="2"/>
        <v>24.32</v>
      </c>
      <c r="K6" s="38">
        <f t="shared" si="3"/>
        <v>75.22</v>
      </c>
      <c r="L6" s="36">
        <v>4</v>
      </c>
      <c r="M6" s="36"/>
    </row>
    <row r="7" spans="1:13" s="44" customFormat="1" ht="18.75" customHeight="1">
      <c r="A7" s="31">
        <v>5</v>
      </c>
      <c r="B7" s="42" t="s">
        <v>144</v>
      </c>
      <c r="C7" s="36" t="s">
        <v>109</v>
      </c>
      <c r="D7" s="36" t="s">
        <v>5</v>
      </c>
      <c r="E7" s="38">
        <v>70.5</v>
      </c>
      <c r="F7" s="38">
        <f t="shared" si="0"/>
        <v>28.200000000000003</v>
      </c>
      <c r="G7" s="43"/>
      <c r="H7" s="38">
        <f t="shared" si="1"/>
        <v>0</v>
      </c>
      <c r="I7" s="38"/>
      <c r="J7" s="38">
        <f t="shared" si="2"/>
        <v>0</v>
      </c>
      <c r="K7" s="38">
        <f t="shared" si="3"/>
        <v>28.2</v>
      </c>
      <c r="L7" s="36">
        <v>5</v>
      </c>
      <c r="M7" s="36"/>
    </row>
    <row r="8" spans="1:13" s="46" customFormat="1" ht="18.75" customHeight="1">
      <c r="A8" s="31">
        <v>1</v>
      </c>
      <c r="B8" s="42" t="s">
        <v>144</v>
      </c>
      <c r="C8" s="36" t="s">
        <v>116</v>
      </c>
      <c r="D8" s="36" t="s">
        <v>4</v>
      </c>
      <c r="E8" s="38">
        <v>76</v>
      </c>
      <c r="F8" s="38">
        <f t="shared" si="0"/>
        <v>30.400000000000002</v>
      </c>
      <c r="G8" s="45">
        <v>88.27</v>
      </c>
      <c r="H8" s="38">
        <f t="shared" si="1"/>
        <v>26.48</v>
      </c>
      <c r="I8" s="38">
        <v>84.03</v>
      </c>
      <c r="J8" s="38">
        <f t="shared" si="2"/>
        <v>25.21</v>
      </c>
      <c r="K8" s="38">
        <f t="shared" si="3"/>
        <v>82.09</v>
      </c>
      <c r="L8" s="40">
        <v>1</v>
      </c>
      <c r="M8" s="36" t="s">
        <v>12</v>
      </c>
    </row>
    <row r="9" spans="1:13" s="46" customFormat="1" ht="18.75" customHeight="1">
      <c r="A9" s="31">
        <v>2</v>
      </c>
      <c r="B9" s="42" t="s">
        <v>144</v>
      </c>
      <c r="C9" s="42" t="s">
        <v>126</v>
      </c>
      <c r="D9" s="42" t="s">
        <v>4</v>
      </c>
      <c r="E9" s="38">
        <v>73.5</v>
      </c>
      <c r="F9" s="38">
        <f t="shared" si="0"/>
        <v>29.400000000000002</v>
      </c>
      <c r="G9" s="45">
        <v>84.09</v>
      </c>
      <c r="H9" s="38">
        <f t="shared" si="1"/>
        <v>25.23</v>
      </c>
      <c r="I9" s="38">
        <v>86</v>
      </c>
      <c r="J9" s="38">
        <f t="shared" si="2"/>
        <v>25.8</v>
      </c>
      <c r="K9" s="38">
        <f t="shared" si="3"/>
        <v>80.430000000000007</v>
      </c>
      <c r="L9" s="40">
        <v>2</v>
      </c>
      <c r="M9" s="36" t="s">
        <v>145</v>
      </c>
    </row>
    <row r="10" spans="1:13" s="46" customFormat="1" ht="18.75" customHeight="1">
      <c r="A10" s="31">
        <v>3</v>
      </c>
      <c r="B10" s="42" t="s">
        <v>144</v>
      </c>
      <c r="C10" s="36" t="s">
        <v>113</v>
      </c>
      <c r="D10" s="36" t="s">
        <v>4</v>
      </c>
      <c r="E10" s="38">
        <v>79</v>
      </c>
      <c r="F10" s="38">
        <f t="shared" si="0"/>
        <v>31.6</v>
      </c>
      <c r="G10" s="45">
        <v>82.7</v>
      </c>
      <c r="H10" s="38">
        <f t="shared" si="1"/>
        <v>24.81</v>
      </c>
      <c r="I10" s="38">
        <v>79.31</v>
      </c>
      <c r="J10" s="38">
        <f t="shared" si="2"/>
        <v>23.79</v>
      </c>
      <c r="K10" s="38">
        <f t="shared" si="3"/>
        <v>80.2</v>
      </c>
      <c r="L10" s="40">
        <v>3</v>
      </c>
      <c r="M10" s="36"/>
    </row>
    <row r="11" spans="1:13" s="46" customFormat="1" ht="18.75" customHeight="1">
      <c r="A11" s="31">
        <v>4</v>
      </c>
      <c r="B11" s="42" t="s">
        <v>144</v>
      </c>
      <c r="C11" s="42" t="s">
        <v>115</v>
      </c>
      <c r="D11" s="42" t="s">
        <v>4</v>
      </c>
      <c r="E11" s="38">
        <v>76</v>
      </c>
      <c r="F11" s="38">
        <f t="shared" si="0"/>
        <v>30.400000000000002</v>
      </c>
      <c r="G11" s="45">
        <v>84.09</v>
      </c>
      <c r="H11" s="38">
        <f t="shared" si="1"/>
        <v>25.23</v>
      </c>
      <c r="I11" s="38">
        <v>81.47</v>
      </c>
      <c r="J11" s="38">
        <f t="shared" si="2"/>
        <v>24.44</v>
      </c>
      <c r="K11" s="38">
        <f t="shared" si="3"/>
        <v>80.069999999999993</v>
      </c>
      <c r="L11" s="40">
        <v>4</v>
      </c>
      <c r="M11" s="39"/>
    </row>
    <row r="12" spans="1:13" s="46" customFormat="1" ht="18.75" customHeight="1">
      <c r="A12" s="31">
        <v>5</v>
      </c>
      <c r="B12" s="42" t="s">
        <v>144</v>
      </c>
      <c r="C12" s="36" t="s">
        <v>120</v>
      </c>
      <c r="D12" s="36" t="s">
        <v>4</v>
      </c>
      <c r="E12" s="38">
        <v>74</v>
      </c>
      <c r="F12" s="38">
        <f t="shared" si="0"/>
        <v>29.6</v>
      </c>
      <c r="G12" s="45">
        <v>81.510000000000005</v>
      </c>
      <c r="H12" s="38">
        <f t="shared" si="1"/>
        <v>24.45</v>
      </c>
      <c r="I12" s="38">
        <v>84.82</v>
      </c>
      <c r="J12" s="38">
        <f t="shared" si="2"/>
        <v>25.45</v>
      </c>
      <c r="K12" s="38">
        <f t="shared" si="3"/>
        <v>79.5</v>
      </c>
      <c r="L12" s="40">
        <v>5</v>
      </c>
      <c r="M12" s="36"/>
    </row>
    <row r="13" spans="1:13" s="46" customFormat="1" ht="18.75" customHeight="1">
      <c r="A13" s="31">
        <v>6</v>
      </c>
      <c r="B13" s="42" t="s">
        <v>144</v>
      </c>
      <c r="C13" s="37" t="s">
        <v>124</v>
      </c>
      <c r="D13" s="42" t="s">
        <v>4</v>
      </c>
      <c r="E13" s="38">
        <v>73.5</v>
      </c>
      <c r="F13" s="38">
        <f t="shared" si="0"/>
        <v>29.400000000000002</v>
      </c>
      <c r="G13" s="45">
        <v>85.49</v>
      </c>
      <c r="H13" s="38">
        <f t="shared" si="1"/>
        <v>25.65</v>
      </c>
      <c r="I13" s="38">
        <v>81.28</v>
      </c>
      <c r="J13" s="38">
        <f t="shared" si="2"/>
        <v>24.38</v>
      </c>
      <c r="K13" s="38">
        <f t="shared" si="3"/>
        <v>79.430000000000007</v>
      </c>
      <c r="L13" s="40">
        <v>6</v>
      </c>
      <c r="M13" s="39"/>
    </row>
    <row r="14" spans="1:13" s="46" customFormat="1" ht="18.75" customHeight="1">
      <c r="A14" s="31">
        <v>7</v>
      </c>
      <c r="B14" s="42" t="s">
        <v>144</v>
      </c>
      <c r="C14" s="42" t="s">
        <v>122</v>
      </c>
      <c r="D14" s="42" t="s">
        <v>4</v>
      </c>
      <c r="E14" s="38">
        <v>73.5</v>
      </c>
      <c r="F14" s="38">
        <f t="shared" si="0"/>
        <v>29.400000000000002</v>
      </c>
      <c r="G14" s="45">
        <v>82.7</v>
      </c>
      <c r="H14" s="38">
        <f t="shared" si="1"/>
        <v>24.81</v>
      </c>
      <c r="I14" s="38">
        <v>83.44</v>
      </c>
      <c r="J14" s="38">
        <f t="shared" si="2"/>
        <v>25.03</v>
      </c>
      <c r="K14" s="38">
        <f t="shared" si="3"/>
        <v>79.239999999999995</v>
      </c>
      <c r="L14" s="40">
        <v>7</v>
      </c>
      <c r="M14" s="36"/>
    </row>
    <row r="15" spans="1:13" s="46" customFormat="1" ht="18.75" customHeight="1">
      <c r="A15" s="31">
        <v>8</v>
      </c>
      <c r="B15" s="42" t="s">
        <v>144</v>
      </c>
      <c r="C15" s="37" t="s">
        <v>118</v>
      </c>
      <c r="D15" s="42" t="s">
        <v>4</v>
      </c>
      <c r="E15" s="38">
        <v>74.5</v>
      </c>
      <c r="F15" s="38">
        <f t="shared" si="0"/>
        <v>29.8</v>
      </c>
      <c r="G15" s="45">
        <v>81.91</v>
      </c>
      <c r="H15" s="38">
        <f t="shared" si="1"/>
        <v>24.57</v>
      </c>
      <c r="I15" s="38">
        <v>78.33</v>
      </c>
      <c r="J15" s="38">
        <f t="shared" si="2"/>
        <v>23.5</v>
      </c>
      <c r="K15" s="38">
        <f t="shared" si="3"/>
        <v>77.87</v>
      </c>
      <c r="L15" s="40">
        <v>8</v>
      </c>
      <c r="M15" s="36"/>
    </row>
    <row r="16" spans="1:13" s="46" customFormat="1" ht="18.75" customHeight="1">
      <c r="A16" s="31">
        <v>9</v>
      </c>
      <c r="B16" s="42" t="s">
        <v>144</v>
      </c>
      <c r="C16" s="37" t="s">
        <v>125</v>
      </c>
      <c r="D16" s="42" t="s">
        <v>4</v>
      </c>
      <c r="E16" s="38">
        <v>73.5</v>
      </c>
      <c r="F16" s="38">
        <f t="shared" si="0"/>
        <v>29.400000000000002</v>
      </c>
      <c r="G16" s="45">
        <v>80.91</v>
      </c>
      <c r="H16" s="38">
        <f t="shared" si="1"/>
        <v>24.27</v>
      </c>
      <c r="I16" s="38">
        <v>80.489999999999995</v>
      </c>
      <c r="J16" s="38">
        <f t="shared" si="2"/>
        <v>24.15</v>
      </c>
      <c r="K16" s="38">
        <f t="shared" si="3"/>
        <v>77.819999999999993</v>
      </c>
      <c r="L16" s="40">
        <v>9</v>
      </c>
      <c r="M16" s="36"/>
    </row>
    <row r="17" spans="1:13" s="46" customFormat="1" ht="18.75" customHeight="1">
      <c r="A17" s="31">
        <v>10</v>
      </c>
      <c r="B17" s="42" t="s">
        <v>144</v>
      </c>
      <c r="C17" s="37" t="s">
        <v>117</v>
      </c>
      <c r="D17" s="42" t="s">
        <v>4</v>
      </c>
      <c r="E17" s="38">
        <v>74.5</v>
      </c>
      <c r="F17" s="38">
        <f t="shared" si="0"/>
        <v>29.8</v>
      </c>
      <c r="G17" s="45">
        <v>81.510000000000005</v>
      </c>
      <c r="H17" s="38">
        <f t="shared" si="1"/>
        <v>24.45</v>
      </c>
      <c r="I17" s="38">
        <v>78.33</v>
      </c>
      <c r="J17" s="38">
        <f t="shared" si="2"/>
        <v>23.5</v>
      </c>
      <c r="K17" s="38">
        <f t="shared" si="3"/>
        <v>77.75</v>
      </c>
      <c r="L17" s="40">
        <v>10</v>
      </c>
      <c r="M17" s="39"/>
    </row>
    <row r="18" spans="1:13" s="46" customFormat="1" ht="18.75" customHeight="1">
      <c r="A18" s="31">
        <v>11</v>
      </c>
      <c r="B18" s="42" t="s">
        <v>144</v>
      </c>
      <c r="C18" s="36" t="s">
        <v>114</v>
      </c>
      <c r="D18" s="36" t="s">
        <v>4</v>
      </c>
      <c r="E18" s="38">
        <v>78</v>
      </c>
      <c r="F18" s="38">
        <f t="shared" si="0"/>
        <v>31.200000000000003</v>
      </c>
      <c r="G18" s="45">
        <v>77.930000000000007</v>
      </c>
      <c r="H18" s="38">
        <f t="shared" si="1"/>
        <v>23.38</v>
      </c>
      <c r="I18" s="38">
        <v>75.77</v>
      </c>
      <c r="J18" s="38">
        <f t="shared" si="2"/>
        <v>22.73</v>
      </c>
      <c r="K18" s="38">
        <f t="shared" si="3"/>
        <v>77.31</v>
      </c>
      <c r="L18" s="40">
        <v>11</v>
      </c>
      <c r="M18" s="39"/>
    </row>
    <row r="19" spans="1:13" s="46" customFormat="1" ht="18.75" customHeight="1">
      <c r="A19" s="31">
        <v>12</v>
      </c>
      <c r="B19" s="42" t="s">
        <v>144</v>
      </c>
      <c r="C19" s="42" t="s">
        <v>119</v>
      </c>
      <c r="D19" s="42" t="s">
        <v>4</v>
      </c>
      <c r="E19" s="38">
        <v>74</v>
      </c>
      <c r="F19" s="38">
        <f t="shared" si="0"/>
        <v>29.6</v>
      </c>
      <c r="G19" s="45">
        <v>78.73</v>
      </c>
      <c r="H19" s="38">
        <f t="shared" si="1"/>
        <v>23.62</v>
      </c>
      <c r="I19" s="38">
        <v>77.73</v>
      </c>
      <c r="J19" s="38">
        <f t="shared" si="2"/>
        <v>23.32</v>
      </c>
      <c r="K19" s="38">
        <f t="shared" si="3"/>
        <v>76.540000000000006</v>
      </c>
      <c r="L19" s="40">
        <v>12</v>
      </c>
      <c r="M19" s="36"/>
    </row>
    <row r="20" spans="1:13" s="46" customFormat="1" ht="18.75" customHeight="1">
      <c r="A20" s="31">
        <v>13</v>
      </c>
      <c r="B20" s="42" t="s">
        <v>144</v>
      </c>
      <c r="C20" s="36" t="s">
        <v>121</v>
      </c>
      <c r="D20" s="36" t="s">
        <v>4</v>
      </c>
      <c r="E20" s="38">
        <v>74</v>
      </c>
      <c r="F20" s="38">
        <f t="shared" si="0"/>
        <v>29.6</v>
      </c>
      <c r="G20" s="45">
        <v>75.739999999999995</v>
      </c>
      <c r="H20" s="38">
        <f t="shared" si="1"/>
        <v>22.72</v>
      </c>
      <c r="I20" s="38">
        <v>76.75</v>
      </c>
      <c r="J20" s="38">
        <f t="shared" si="2"/>
        <v>23.03</v>
      </c>
      <c r="K20" s="38">
        <f t="shared" si="3"/>
        <v>75.349999999999994</v>
      </c>
      <c r="L20" s="40">
        <v>13</v>
      </c>
      <c r="M20" s="39"/>
    </row>
    <row r="21" spans="1:13" s="46" customFormat="1" ht="18.75" customHeight="1">
      <c r="A21" s="31">
        <v>14</v>
      </c>
      <c r="B21" s="42" t="s">
        <v>144</v>
      </c>
      <c r="C21" s="37" t="s">
        <v>123</v>
      </c>
      <c r="D21" s="42" t="s">
        <v>4</v>
      </c>
      <c r="E21" s="38">
        <v>73.5</v>
      </c>
      <c r="F21" s="38">
        <f t="shared" si="0"/>
        <v>29.400000000000002</v>
      </c>
      <c r="G21" s="45"/>
      <c r="H21" s="38">
        <f t="shared" si="1"/>
        <v>0</v>
      </c>
      <c r="I21" s="38"/>
      <c r="J21" s="38">
        <f t="shared" si="2"/>
        <v>0</v>
      </c>
      <c r="K21" s="38">
        <f t="shared" si="3"/>
        <v>29.4</v>
      </c>
      <c r="L21" s="40">
        <v>14</v>
      </c>
      <c r="M21" s="36"/>
    </row>
  </sheetData>
  <sortState ref="A3:R21">
    <sortCondition ref="B3:B21"/>
    <sortCondition descending="1" ref="F3:F21"/>
  </sortState>
  <mergeCells count="1">
    <mergeCell ref="B1:M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F8" sqref="F8"/>
    </sheetView>
  </sheetViews>
  <sheetFormatPr defaultRowHeight="13.5"/>
  <cols>
    <col min="1" max="1" width="5.625" style="3" customWidth="1"/>
    <col min="2" max="2" width="10.25" customWidth="1"/>
    <col min="3" max="3" width="9.25" customWidth="1"/>
    <col min="4" max="9" width="8.875" customWidth="1"/>
    <col min="10" max="10" width="7.25" customWidth="1"/>
  </cols>
  <sheetData>
    <row r="1" spans="1:10" ht="34.5" customHeight="1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8.25" customHeight="1">
      <c r="A2" s="6" t="s">
        <v>19</v>
      </c>
      <c r="B2" s="21" t="s">
        <v>1</v>
      </c>
      <c r="C2" s="21" t="s">
        <v>2</v>
      </c>
      <c r="D2" s="7" t="s">
        <v>11</v>
      </c>
      <c r="E2" s="24" t="s">
        <v>94</v>
      </c>
      <c r="F2" s="24" t="s">
        <v>95</v>
      </c>
      <c r="G2" s="24" t="s">
        <v>96</v>
      </c>
      <c r="H2" s="25" t="s">
        <v>97</v>
      </c>
      <c r="I2" s="25" t="s">
        <v>101</v>
      </c>
      <c r="J2" s="26" t="s">
        <v>98</v>
      </c>
    </row>
    <row r="3" spans="1:10" ht="33.75" customHeight="1">
      <c r="A3" s="4">
        <v>1</v>
      </c>
      <c r="B3" s="19" t="s">
        <v>29</v>
      </c>
      <c r="C3" s="14" t="s">
        <v>32</v>
      </c>
      <c r="D3" s="13">
        <v>80</v>
      </c>
      <c r="E3" s="13">
        <f>D3*0.4</f>
        <v>32</v>
      </c>
      <c r="F3" s="13">
        <v>87</v>
      </c>
      <c r="G3" s="13">
        <f>F3*0.6</f>
        <v>52.199999999999996</v>
      </c>
      <c r="H3" s="13">
        <f>E3+G3</f>
        <v>84.199999999999989</v>
      </c>
      <c r="I3" s="29">
        <v>1</v>
      </c>
      <c r="J3" s="13" t="s">
        <v>128</v>
      </c>
    </row>
    <row r="4" spans="1:10" ht="33.75" customHeight="1">
      <c r="A4" s="4">
        <v>2</v>
      </c>
      <c r="B4" s="19" t="s">
        <v>29</v>
      </c>
      <c r="C4" s="14" t="s">
        <v>30</v>
      </c>
      <c r="D4" s="13">
        <v>82</v>
      </c>
      <c r="E4" s="13">
        <f>D4*0.4</f>
        <v>32.800000000000004</v>
      </c>
      <c r="F4" s="13">
        <v>80.599999999999994</v>
      </c>
      <c r="G4" s="13">
        <f>F4*0.6</f>
        <v>48.359999999999992</v>
      </c>
      <c r="H4" s="13">
        <f>E4+G4</f>
        <v>81.16</v>
      </c>
      <c r="I4" s="29">
        <v>2</v>
      </c>
      <c r="J4" s="13"/>
    </row>
    <row r="5" spans="1:10" ht="33.75" customHeight="1">
      <c r="A5" s="4">
        <v>3</v>
      </c>
      <c r="B5" s="19" t="s">
        <v>29</v>
      </c>
      <c r="C5" s="14" t="s">
        <v>31</v>
      </c>
      <c r="D5" s="13">
        <v>81.5</v>
      </c>
      <c r="E5" s="13">
        <f>D5*0.4</f>
        <v>32.6</v>
      </c>
      <c r="F5" s="13" t="s">
        <v>134</v>
      </c>
      <c r="G5" s="13">
        <v>0</v>
      </c>
      <c r="H5" s="13">
        <f>E5+G5</f>
        <v>32.6</v>
      </c>
      <c r="I5" s="29">
        <v>3</v>
      </c>
      <c r="J5" s="13"/>
    </row>
  </sheetData>
  <sortState ref="A2:S5">
    <sortCondition descending="1" ref="H2:H5"/>
  </sortState>
  <mergeCells count="1">
    <mergeCell ref="A1:J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8" sqref="F8"/>
    </sheetView>
  </sheetViews>
  <sheetFormatPr defaultRowHeight="13.5"/>
  <cols>
    <col min="1" max="1" width="4.875" customWidth="1"/>
    <col min="2" max="2" width="13.75" customWidth="1"/>
    <col min="3" max="3" width="14" customWidth="1"/>
    <col min="4" max="4" width="12" customWidth="1"/>
    <col min="5" max="5" width="11.75" style="15" customWidth="1"/>
    <col min="6" max="6" width="12.125" customWidth="1"/>
    <col min="7" max="7" width="13.125" customWidth="1"/>
  </cols>
  <sheetData>
    <row r="1" spans="1:7" ht="31.5" customHeight="1">
      <c r="A1" s="48" t="s">
        <v>100</v>
      </c>
      <c r="B1" s="48"/>
      <c r="C1" s="48"/>
      <c r="D1" s="48"/>
      <c r="E1" s="48"/>
      <c r="F1" s="48"/>
      <c r="G1" s="48"/>
    </row>
    <row r="2" spans="1:7" ht="34.5" customHeight="1">
      <c r="A2" s="6" t="s">
        <v>19</v>
      </c>
      <c r="B2" s="21" t="s">
        <v>15</v>
      </c>
      <c r="C2" s="21" t="s">
        <v>1</v>
      </c>
      <c r="D2" s="21" t="s">
        <v>2</v>
      </c>
      <c r="E2" s="7" t="s">
        <v>102</v>
      </c>
      <c r="F2" s="7" t="s">
        <v>103</v>
      </c>
      <c r="G2" s="7" t="s">
        <v>104</v>
      </c>
    </row>
    <row r="3" spans="1:7" ht="33" customHeight="1">
      <c r="A3" s="4">
        <v>1</v>
      </c>
      <c r="B3" s="4" t="s">
        <v>41</v>
      </c>
      <c r="C3" s="14" t="s">
        <v>33</v>
      </c>
      <c r="D3" s="14" t="s">
        <v>35</v>
      </c>
      <c r="E3" s="4">
        <v>87.8</v>
      </c>
      <c r="F3" s="4">
        <v>1</v>
      </c>
      <c r="G3" s="4" t="s">
        <v>128</v>
      </c>
    </row>
    <row r="4" spans="1:7" ht="33" customHeight="1">
      <c r="A4" s="4">
        <v>2</v>
      </c>
      <c r="B4" s="4" t="s">
        <v>41</v>
      </c>
      <c r="C4" s="14" t="s">
        <v>33</v>
      </c>
      <c r="D4" s="14" t="s">
        <v>34</v>
      </c>
      <c r="E4" s="4">
        <v>86.4</v>
      </c>
      <c r="F4" s="4">
        <v>2</v>
      </c>
      <c r="G4" s="4"/>
    </row>
    <row r="5" spans="1:7" ht="33" customHeight="1">
      <c r="A5" s="4">
        <v>3</v>
      </c>
      <c r="B5" s="4" t="s">
        <v>41</v>
      </c>
      <c r="C5" s="14" t="s">
        <v>33</v>
      </c>
      <c r="D5" s="14" t="s">
        <v>39</v>
      </c>
      <c r="E5" s="4">
        <v>85.6</v>
      </c>
      <c r="F5" s="4">
        <v>3</v>
      </c>
      <c r="G5" s="4"/>
    </row>
    <row r="6" spans="1:7" ht="33" customHeight="1">
      <c r="A6" s="4">
        <v>4</v>
      </c>
      <c r="B6" s="4" t="s">
        <v>41</v>
      </c>
      <c r="C6" s="14" t="s">
        <v>33</v>
      </c>
      <c r="D6" s="14" t="s">
        <v>37</v>
      </c>
      <c r="E6" s="4">
        <v>81.2</v>
      </c>
      <c r="F6" s="4">
        <v>4</v>
      </c>
      <c r="G6" s="4"/>
    </row>
    <row r="7" spans="1:7" ht="33" customHeight="1">
      <c r="A7" s="4">
        <v>5</v>
      </c>
      <c r="B7" s="4" t="s">
        <v>41</v>
      </c>
      <c r="C7" s="14" t="s">
        <v>33</v>
      </c>
      <c r="D7" s="14" t="s">
        <v>40</v>
      </c>
      <c r="E7" s="4">
        <v>78.599999999999994</v>
      </c>
      <c r="F7" s="4">
        <v>5</v>
      </c>
      <c r="G7" s="4"/>
    </row>
    <row r="8" spans="1:7" ht="33" customHeight="1">
      <c r="A8" s="4">
        <v>6</v>
      </c>
      <c r="B8" s="4" t="s">
        <v>41</v>
      </c>
      <c r="C8" s="14" t="s">
        <v>33</v>
      </c>
      <c r="D8" s="14" t="s">
        <v>36</v>
      </c>
      <c r="E8" s="4">
        <v>75.599999999999994</v>
      </c>
      <c r="F8" s="4">
        <v>6</v>
      </c>
      <c r="G8" s="4"/>
    </row>
    <row r="9" spans="1:7" ht="33" customHeight="1">
      <c r="A9" s="4">
        <v>7</v>
      </c>
      <c r="B9" s="4" t="s">
        <v>41</v>
      </c>
      <c r="C9" s="14" t="s">
        <v>33</v>
      </c>
      <c r="D9" s="14" t="s">
        <v>38</v>
      </c>
      <c r="E9" s="4" t="s">
        <v>127</v>
      </c>
      <c r="F9" s="4"/>
      <c r="G9" s="4"/>
    </row>
  </sheetData>
  <sortState ref="A3:K8">
    <sortCondition descending="1" ref="E3:E8"/>
  </sortState>
  <mergeCells count="1">
    <mergeCell ref="A1:G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F8" sqref="F8"/>
    </sheetView>
  </sheetViews>
  <sheetFormatPr defaultRowHeight="13.5"/>
  <cols>
    <col min="1" max="1" width="6.5" customWidth="1"/>
    <col min="2" max="10" width="10.5" customWidth="1"/>
  </cols>
  <sheetData>
    <row r="1" spans="1:10" ht="27.75" customHeight="1">
      <c r="A1" s="48" t="s">
        <v>100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2" customHeight="1">
      <c r="A2" s="6" t="s">
        <v>19</v>
      </c>
      <c r="B2" s="21" t="s">
        <v>1</v>
      </c>
      <c r="C2" s="21" t="s">
        <v>2</v>
      </c>
      <c r="D2" s="7" t="s">
        <v>11</v>
      </c>
      <c r="E2" s="24" t="s">
        <v>94</v>
      </c>
      <c r="F2" s="24" t="s">
        <v>95</v>
      </c>
      <c r="G2" s="24" t="s">
        <v>96</v>
      </c>
      <c r="H2" s="25" t="s">
        <v>97</v>
      </c>
      <c r="I2" s="25" t="s">
        <v>101</v>
      </c>
      <c r="J2" s="26" t="s">
        <v>98</v>
      </c>
    </row>
    <row r="3" spans="1:10" ht="32.25" customHeight="1">
      <c r="A3" s="4">
        <v>1</v>
      </c>
      <c r="B3" s="9" t="s">
        <v>42</v>
      </c>
      <c r="C3" s="12" t="s">
        <v>43</v>
      </c>
      <c r="D3" s="13">
        <v>81.5</v>
      </c>
      <c r="E3" s="13">
        <f>D3*0.4</f>
        <v>32.6</v>
      </c>
      <c r="F3" s="13">
        <v>82.4</v>
      </c>
      <c r="G3" s="13">
        <f>F3*0.6</f>
        <v>49.440000000000005</v>
      </c>
      <c r="H3" s="13">
        <f>E3+G3</f>
        <v>82.04</v>
      </c>
      <c r="I3" s="29">
        <v>1</v>
      </c>
      <c r="J3" s="13" t="s">
        <v>128</v>
      </c>
    </row>
    <row r="4" spans="1:10" ht="32.25" customHeight="1">
      <c r="A4" s="4">
        <v>2</v>
      </c>
      <c r="B4" s="9" t="s">
        <v>42</v>
      </c>
      <c r="C4" s="12" t="s">
        <v>44</v>
      </c>
      <c r="D4" s="13">
        <v>80.8</v>
      </c>
      <c r="E4" s="13">
        <f>D4*0.4</f>
        <v>32.32</v>
      </c>
      <c r="F4" s="13">
        <v>82.6</v>
      </c>
      <c r="G4" s="13">
        <f>F4*0.6</f>
        <v>49.559999999999995</v>
      </c>
      <c r="H4" s="13">
        <f>E4+G4</f>
        <v>81.88</v>
      </c>
      <c r="I4" s="29">
        <v>2</v>
      </c>
      <c r="J4" s="13"/>
    </row>
    <row r="5" spans="1:10" ht="32.25" customHeight="1">
      <c r="A5" s="4">
        <v>3</v>
      </c>
      <c r="B5" s="9" t="s">
        <v>45</v>
      </c>
      <c r="C5" s="12" t="s">
        <v>46</v>
      </c>
      <c r="D5" s="13">
        <v>80</v>
      </c>
      <c r="E5" s="13">
        <f>D5*0.4</f>
        <v>32</v>
      </c>
      <c r="F5" s="13">
        <v>78.2</v>
      </c>
      <c r="G5" s="13">
        <f>F5*0.6</f>
        <v>46.92</v>
      </c>
      <c r="H5" s="13">
        <f>E5+G5</f>
        <v>78.92</v>
      </c>
      <c r="I5" s="29">
        <v>3</v>
      </c>
      <c r="J5" s="13"/>
    </row>
  </sheetData>
  <sortState ref="A3:S7">
    <sortCondition descending="1" ref="H3:H7"/>
  </sortState>
  <mergeCells count="1">
    <mergeCell ref="A1:J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G4" sqref="G4"/>
    </sheetView>
  </sheetViews>
  <sheetFormatPr defaultRowHeight="13.5"/>
  <cols>
    <col min="1" max="1" width="6.875" customWidth="1"/>
    <col min="2" max="2" width="11.375" customWidth="1"/>
    <col min="3" max="3" width="10.375" customWidth="1"/>
    <col min="4" max="4" width="8.75" customWidth="1"/>
    <col min="5" max="9" width="9.75" style="3" customWidth="1"/>
    <col min="10" max="10" width="8.75" style="3" customWidth="1"/>
    <col min="11" max="11" width="8.625" style="3" customWidth="1"/>
  </cols>
  <sheetData>
    <row r="1" spans="1:11" ht="30.75" customHeight="1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8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24" t="s">
        <v>94</v>
      </c>
      <c r="G2" s="24" t="s">
        <v>95</v>
      </c>
      <c r="H2" s="24" t="s">
        <v>96</v>
      </c>
      <c r="I2" s="25" t="s">
        <v>97</v>
      </c>
      <c r="J2" s="25" t="s">
        <v>101</v>
      </c>
      <c r="K2" s="26" t="s">
        <v>98</v>
      </c>
    </row>
    <row r="3" spans="1:11" ht="27.75" customHeight="1">
      <c r="A3" s="31">
        <v>1</v>
      </c>
      <c r="B3" s="32" t="s">
        <v>17</v>
      </c>
      <c r="C3" s="12" t="s">
        <v>57</v>
      </c>
      <c r="D3" s="12" t="s">
        <v>5</v>
      </c>
      <c r="E3" s="10">
        <v>67</v>
      </c>
      <c r="F3" s="10">
        <f t="shared" ref="F3:F17" si="0">E3*0.4</f>
        <v>26.8</v>
      </c>
      <c r="G3" s="10">
        <v>84.5</v>
      </c>
      <c r="H3" s="10">
        <f t="shared" ref="H3:H17" si="1">G3*0.6</f>
        <v>50.699999999999996</v>
      </c>
      <c r="I3" s="10">
        <f t="shared" ref="I3:I17" si="2">F3+H3</f>
        <v>77.5</v>
      </c>
      <c r="J3" s="30">
        <v>1</v>
      </c>
      <c r="K3" s="10" t="s">
        <v>130</v>
      </c>
    </row>
    <row r="4" spans="1:11" ht="27.75" customHeight="1">
      <c r="A4" s="31">
        <v>2</v>
      </c>
      <c r="B4" s="32" t="s">
        <v>17</v>
      </c>
      <c r="C4" s="12" t="s">
        <v>8</v>
      </c>
      <c r="D4" s="12" t="s">
        <v>5</v>
      </c>
      <c r="E4" s="10">
        <v>68.5</v>
      </c>
      <c r="F4" s="10">
        <f t="shared" si="0"/>
        <v>27.400000000000002</v>
      </c>
      <c r="G4" s="10">
        <v>80.900000000000006</v>
      </c>
      <c r="H4" s="10">
        <f t="shared" si="1"/>
        <v>48.54</v>
      </c>
      <c r="I4" s="10">
        <f t="shared" si="2"/>
        <v>75.94</v>
      </c>
      <c r="J4" s="30">
        <v>2</v>
      </c>
      <c r="K4" s="10"/>
    </row>
    <row r="5" spans="1:11" ht="27.75" customHeight="1">
      <c r="A5" s="31">
        <v>3</v>
      </c>
      <c r="B5" s="32" t="s">
        <v>17</v>
      </c>
      <c r="C5" s="12" t="s">
        <v>58</v>
      </c>
      <c r="D5" s="12" t="s">
        <v>5</v>
      </c>
      <c r="E5" s="10">
        <v>61</v>
      </c>
      <c r="F5" s="10">
        <f t="shared" si="0"/>
        <v>24.400000000000002</v>
      </c>
      <c r="G5" s="10">
        <v>75.3</v>
      </c>
      <c r="H5" s="10">
        <f t="shared" si="1"/>
        <v>45.18</v>
      </c>
      <c r="I5" s="10">
        <f t="shared" si="2"/>
        <v>69.58</v>
      </c>
      <c r="J5" s="30">
        <v>3</v>
      </c>
      <c r="K5" s="10"/>
    </row>
    <row r="6" spans="1:11" ht="27.75" customHeight="1">
      <c r="A6" s="31">
        <v>1</v>
      </c>
      <c r="B6" s="32" t="s">
        <v>17</v>
      </c>
      <c r="C6" s="12" t="s">
        <v>64</v>
      </c>
      <c r="D6" s="12" t="s">
        <v>4</v>
      </c>
      <c r="E6" s="10">
        <v>71.5</v>
      </c>
      <c r="F6" s="10">
        <f>E6*0.4</f>
        <v>28.6</v>
      </c>
      <c r="G6" s="10">
        <v>86.9</v>
      </c>
      <c r="H6" s="10">
        <f>G6*0.6</f>
        <v>52.14</v>
      </c>
      <c r="I6" s="10">
        <f>F6+H6</f>
        <v>80.740000000000009</v>
      </c>
      <c r="J6" s="30">
        <v>1</v>
      </c>
      <c r="K6" s="10" t="s">
        <v>129</v>
      </c>
    </row>
    <row r="7" spans="1:11" ht="27.75" customHeight="1">
      <c r="A7" s="31">
        <v>2</v>
      </c>
      <c r="B7" s="32" t="s">
        <v>17</v>
      </c>
      <c r="C7" s="12" t="s">
        <v>62</v>
      </c>
      <c r="D7" s="12" t="s">
        <v>4</v>
      </c>
      <c r="E7" s="10">
        <v>74.5</v>
      </c>
      <c r="F7" s="10">
        <f t="shared" si="0"/>
        <v>29.8</v>
      </c>
      <c r="G7" s="10">
        <v>84.9</v>
      </c>
      <c r="H7" s="10">
        <f t="shared" si="1"/>
        <v>50.940000000000005</v>
      </c>
      <c r="I7" s="10">
        <f t="shared" si="2"/>
        <v>80.740000000000009</v>
      </c>
      <c r="J7" s="30">
        <v>2</v>
      </c>
      <c r="K7" s="10" t="s">
        <v>129</v>
      </c>
    </row>
    <row r="8" spans="1:11" ht="27.75" customHeight="1">
      <c r="A8" s="31">
        <v>3</v>
      </c>
      <c r="B8" s="32" t="s">
        <v>17</v>
      </c>
      <c r="C8" s="12" t="s">
        <v>63</v>
      </c>
      <c r="D8" s="12" t="s">
        <v>4</v>
      </c>
      <c r="E8" s="10">
        <v>73</v>
      </c>
      <c r="F8" s="10">
        <f t="shared" si="0"/>
        <v>29.200000000000003</v>
      </c>
      <c r="G8" s="10">
        <v>81.8</v>
      </c>
      <c r="H8" s="10">
        <f t="shared" si="1"/>
        <v>49.08</v>
      </c>
      <c r="I8" s="10">
        <f t="shared" si="2"/>
        <v>78.28</v>
      </c>
      <c r="J8" s="30">
        <v>3</v>
      </c>
      <c r="K8" s="10" t="s">
        <v>129</v>
      </c>
    </row>
    <row r="9" spans="1:11" ht="27.75" customHeight="1">
      <c r="A9" s="31">
        <v>4</v>
      </c>
      <c r="B9" s="32" t="s">
        <v>17</v>
      </c>
      <c r="C9" s="12" t="s">
        <v>61</v>
      </c>
      <c r="D9" s="12" t="s">
        <v>4</v>
      </c>
      <c r="E9" s="10">
        <v>75</v>
      </c>
      <c r="F9" s="10">
        <f t="shared" si="0"/>
        <v>30</v>
      </c>
      <c r="G9" s="10">
        <v>80</v>
      </c>
      <c r="H9" s="10">
        <f t="shared" si="1"/>
        <v>48</v>
      </c>
      <c r="I9" s="10">
        <f t="shared" si="2"/>
        <v>78</v>
      </c>
      <c r="J9" s="30">
        <v>4</v>
      </c>
      <c r="K9" s="10" t="s">
        <v>129</v>
      </c>
    </row>
    <row r="10" spans="1:11" ht="27.75" customHeight="1">
      <c r="A10" s="31">
        <v>5</v>
      </c>
      <c r="B10" s="32" t="s">
        <v>17</v>
      </c>
      <c r="C10" s="12" t="s">
        <v>69</v>
      </c>
      <c r="D10" s="12" t="s">
        <v>4</v>
      </c>
      <c r="E10" s="10">
        <v>69.5</v>
      </c>
      <c r="F10" s="10">
        <f t="shared" si="0"/>
        <v>27.8</v>
      </c>
      <c r="G10" s="10">
        <v>81.400000000000006</v>
      </c>
      <c r="H10" s="10">
        <f t="shared" si="1"/>
        <v>48.84</v>
      </c>
      <c r="I10" s="10">
        <f t="shared" si="2"/>
        <v>76.64</v>
      </c>
      <c r="J10" s="30">
        <v>5</v>
      </c>
      <c r="K10" s="10"/>
    </row>
    <row r="11" spans="1:11" ht="27.75" customHeight="1">
      <c r="A11" s="31">
        <v>6</v>
      </c>
      <c r="B11" s="32" t="s">
        <v>17</v>
      </c>
      <c r="C11" s="12" t="s">
        <v>10</v>
      </c>
      <c r="D11" s="12" t="s">
        <v>4</v>
      </c>
      <c r="E11" s="10">
        <v>71.5</v>
      </c>
      <c r="F11" s="10">
        <f t="shared" si="0"/>
        <v>28.6</v>
      </c>
      <c r="G11" s="10">
        <v>80</v>
      </c>
      <c r="H11" s="10">
        <f t="shared" si="1"/>
        <v>48</v>
      </c>
      <c r="I11" s="10">
        <f t="shared" si="2"/>
        <v>76.599999999999994</v>
      </c>
      <c r="J11" s="30">
        <v>6</v>
      </c>
      <c r="K11" s="10"/>
    </row>
    <row r="12" spans="1:11" ht="27.75" customHeight="1">
      <c r="A12" s="31">
        <v>7</v>
      </c>
      <c r="B12" s="32" t="s">
        <v>17</v>
      </c>
      <c r="C12" s="12" t="s">
        <v>66</v>
      </c>
      <c r="D12" s="12" t="s">
        <v>4</v>
      </c>
      <c r="E12" s="10">
        <v>70.5</v>
      </c>
      <c r="F12" s="10">
        <f t="shared" si="0"/>
        <v>28.200000000000003</v>
      </c>
      <c r="G12" s="10">
        <v>79.400000000000006</v>
      </c>
      <c r="H12" s="10">
        <f t="shared" si="1"/>
        <v>47.64</v>
      </c>
      <c r="I12" s="10">
        <f t="shared" si="2"/>
        <v>75.84</v>
      </c>
      <c r="J12" s="30">
        <v>7</v>
      </c>
      <c r="K12" s="10"/>
    </row>
    <row r="13" spans="1:11" ht="26.25" customHeight="1">
      <c r="A13" s="31">
        <v>8</v>
      </c>
      <c r="B13" s="32" t="s">
        <v>59</v>
      </c>
      <c r="C13" s="12" t="s">
        <v>65</v>
      </c>
      <c r="D13" s="12" t="s">
        <v>4</v>
      </c>
      <c r="E13" s="10">
        <v>71</v>
      </c>
      <c r="F13" s="10">
        <f t="shared" si="0"/>
        <v>28.400000000000002</v>
      </c>
      <c r="G13" s="10">
        <v>78.599999999999994</v>
      </c>
      <c r="H13" s="10">
        <f t="shared" si="1"/>
        <v>47.16</v>
      </c>
      <c r="I13" s="10">
        <f t="shared" si="2"/>
        <v>75.56</v>
      </c>
      <c r="J13" s="30">
        <v>8</v>
      </c>
      <c r="K13" s="10"/>
    </row>
    <row r="14" spans="1:11" ht="26.25" customHeight="1">
      <c r="A14" s="31">
        <v>9</v>
      </c>
      <c r="B14" s="32" t="s">
        <v>17</v>
      </c>
      <c r="C14" s="12" t="s">
        <v>67</v>
      </c>
      <c r="D14" s="12" t="s">
        <v>4</v>
      </c>
      <c r="E14" s="10">
        <v>69.5</v>
      </c>
      <c r="F14" s="10">
        <f t="shared" si="0"/>
        <v>27.8</v>
      </c>
      <c r="G14" s="10">
        <v>78.8</v>
      </c>
      <c r="H14" s="10">
        <f t="shared" si="1"/>
        <v>47.279999999999994</v>
      </c>
      <c r="I14" s="10">
        <f t="shared" si="2"/>
        <v>75.08</v>
      </c>
      <c r="J14" s="30">
        <v>9</v>
      </c>
      <c r="K14" s="10"/>
    </row>
    <row r="15" spans="1:11" ht="26.25" customHeight="1">
      <c r="A15" s="31">
        <v>10</v>
      </c>
      <c r="B15" s="32" t="s">
        <v>59</v>
      </c>
      <c r="C15" s="12" t="s">
        <v>60</v>
      </c>
      <c r="D15" s="12" t="s">
        <v>4</v>
      </c>
      <c r="E15" s="10">
        <v>80.5</v>
      </c>
      <c r="F15" s="10">
        <f t="shared" si="0"/>
        <v>32.200000000000003</v>
      </c>
      <c r="G15" s="10">
        <v>71.2</v>
      </c>
      <c r="H15" s="10">
        <f t="shared" si="1"/>
        <v>42.72</v>
      </c>
      <c r="I15" s="10">
        <f t="shared" si="2"/>
        <v>74.92</v>
      </c>
      <c r="J15" s="30">
        <v>10</v>
      </c>
      <c r="K15" s="10"/>
    </row>
    <row r="16" spans="1:11" ht="26.25" customHeight="1">
      <c r="A16" s="31">
        <v>11</v>
      </c>
      <c r="B16" s="32" t="s">
        <v>17</v>
      </c>
      <c r="C16" s="12" t="s">
        <v>68</v>
      </c>
      <c r="D16" s="12" t="s">
        <v>4</v>
      </c>
      <c r="E16" s="10">
        <v>69.5</v>
      </c>
      <c r="F16" s="10">
        <f t="shared" si="0"/>
        <v>27.8</v>
      </c>
      <c r="G16" s="10">
        <v>78.5</v>
      </c>
      <c r="H16" s="10">
        <f t="shared" si="1"/>
        <v>47.1</v>
      </c>
      <c r="I16" s="10">
        <f t="shared" si="2"/>
        <v>74.900000000000006</v>
      </c>
      <c r="J16" s="30">
        <v>11</v>
      </c>
      <c r="K16" s="10"/>
    </row>
    <row r="17" spans="1:11" ht="26.25" customHeight="1">
      <c r="A17" s="31">
        <v>12</v>
      </c>
      <c r="B17" s="32" t="s">
        <v>17</v>
      </c>
      <c r="C17" s="12" t="s">
        <v>70</v>
      </c>
      <c r="D17" s="12" t="s">
        <v>4</v>
      </c>
      <c r="E17" s="10">
        <v>68.5</v>
      </c>
      <c r="F17" s="10">
        <f t="shared" si="0"/>
        <v>27.400000000000002</v>
      </c>
      <c r="G17" s="10">
        <v>79</v>
      </c>
      <c r="H17" s="10">
        <f t="shared" si="1"/>
        <v>47.4</v>
      </c>
      <c r="I17" s="10">
        <f t="shared" si="2"/>
        <v>74.8</v>
      </c>
      <c r="J17" s="30">
        <v>12</v>
      </c>
      <c r="K17" s="10"/>
    </row>
    <row r="18" spans="1:11" ht="26.25" customHeight="1"/>
    <row r="19" spans="1:11" ht="26.25" customHeight="1"/>
    <row r="20" spans="1:11" ht="26.25" customHeight="1"/>
    <row r="21" spans="1:11" ht="26.25" customHeight="1"/>
    <row r="22" spans="1:11" ht="26.25" customHeight="1"/>
    <row r="23" spans="1:11" ht="26.25" customHeight="1"/>
    <row r="24" spans="1:11" ht="26.25" customHeight="1"/>
    <row r="25" spans="1:11" ht="26.25" customHeight="1"/>
    <row r="26" spans="1:11" ht="26.25" customHeight="1"/>
    <row r="27" spans="1:11" ht="26.25" customHeight="1"/>
    <row r="28" spans="1:11" ht="26.25" customHeight="1"/>
    <row r="29" spans="1:11" ht="26.25" customHeight="1"/>
    <row r="30" spans="1:11" ht="26.25" customHeight="1"/>
  </sheetData>
  <sortState ref="A3:S17">
    <sortCondition ref="D3:D17"/>
    <sortCondition descending="1" ref="I3:I17"/>
  </sortState>
  <mergeCells count="1">
    <mergeCell ref="A1:K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8" sqref="F8"/>
    </sheetView>
  </sheetViews>
  <sheetFormatPr defaultRowHeight="13.5"/>
  <cols>
    <col min="1" max="1" width="6.375" customWidth="1"/>
    <col min="2" max="2" width="11.5" customWidth="1"/>
    <col min="3" max="3" width="9.625" customWidth="1"/>
    <col min="4" max="4" width="7.5" customWidth="1"/>
    <col min="5" max="5" width="10.125" customWidth="1"/>
    <col min="6" max="6" width="9.75" customWidth="1"/>
    <col min="7" max="8" width="9.5" customWidth="1"/>
    <col min="9" max="9" width="9.625" customWidth="1"/>
    <col min="10" max="10" width="7.75" customWidth="1"/>
    <col min="11" max="11" width="9.375" customWidth="1"/>
  </cols>
  <sheetData>
    <row r="1" spans="1:11" ht="27.75" customHeight="1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1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11</v>
      </c>
      <c r="F2" s="24" t="s">
        <v>94</v>
      </c>
      <c r="G2" s="24" t="s">
        <v>95</v>
      </c>
      <c r="H2" s="24" t="s">
        <v>96</v>
      </c>
      <c r="I2" s="25" t="s">
        <v>97</v>
      </c>
      <c r="J2" s="25" t="s">
        <v>101</v>
      </c>
      <c r="K2" s="26" t="s">
        <v>98</v>
      </c>
    </row>
    <row r="3" spans="1:11" ht="27" customHeight="1">
      <c r="A3" s="11">
        <v>1</v>
      </c>
      <c r="B3" s="22" t="s">
        <v>6</v>
      </c>
      <c r="C3" s="17" t="s">
        <v>71</v>
      </c>
      <c r="D3" s="12" t="s">
        <v>5</v>
      </c>
      <c r="E3" s="13">
        <v>71.5</v>
      </c>
      <c r="F3" s="13">
        <f t="shared" ref="F3:F14" si="0">E3*0.4</f>
        <v>28.6</v>
      </c>
      <c r="G3" s="13">
        <v>84.6</v>
      </c>
      <c r="H3" s="13">
        <f t="shared" ref="H3:H14" si="1">G3*0.6</f>
        <v>50.76</v>
      </c>
      <c r="I3" s="13">
        <f t="shared" ref="I3:I14" si="2">F3+H3</f>
        <v>79.36</v>
      </c>
      <c r="J3" s="29">
        <v>1</v>
      </c>
      <c r="K3" s="13" t="s">
        <v>131</v>
      </c>
    </row>
    <row r="4" spans="1:11" ht="27" customHeight="1">
      <c r="A4" s="11">
        <v>2</v>
      </c>
      <c r="B4" s="22" t="s">
        <v>6</v>
      </c>
      <c r="C4" s="17" t="s">
        <v>73</v>
      </c>
      <c r="D4" s="12" t="s">
        <v>5</v>
      </c>
      <c r="E4" s="13">
        <v>62.5</v>
      </c>
      <c r="F4" s="13">
        <f t="shared" si="0"/>
        <v>25</v>
      </c>
      <c r="G4" s="13">
        <v>83</v>
      </c>
      <c r="H4" s="13">
        <f t="shared" si="1"/>
        <v>49.8</v>
      </c>
      <c r="I4" s="13">
        <f t="shared" si="2"/>
        <v>74.8</v>
      </c>
      <c r="J4" s="29">
        <v>2</v>
      </c>
      <c r="K4" s="13"/>
    </row>
    <row r="5" spans="1:11" ht="27" customHeight="1">
      <c r="A5" s="11">
        <v>3</v>
      </c>
      <c r="B5" s="22" t="s">
        <v>6</v>
      </c>
      <c r="C5" s="17" t="s">
        <v>72</v>
      </c>
      <c r="D5" s="12" t="s">
        <v>5</v>
      </c>
      <c r="E5" s="13">
        <v>68</v>
      </c>
      <c r="F5" s="13">
        <f t="shared" si="0"/>
        <v>27.200000000000003</v>
      </c>
      <c r="G5" s="23" t="s">
        <v>127</v>
      </c>
      <c r="H5" s="13">
        <v>0</v>
      </c>
      <c r="I5" s="13">
        <f t="shared" si="2"/>
        <v>27.200000000000003</v>
      </c>
      <c r="J5" s="29">
        <v>3</v>
      </c>
      <c r="K5" s="13"/>
    </row>
    <row r="6" spans="1:11" ht="27" customHeight="1">
      <c r="A6" s="11">
        <v>1</v>
      </c>
      <c r="B6" s="22" t="s">
        <v>6</v>
      </c>
      <c r="C6" s="17" t="s">
        <v>74</v>
      </c>
      <c r="D6" s="12" t="s">
        <v>4</v>
      </c>
      <c r="E6" s="13">
        <v>78</v>
      </c>
      <c r="F6" s="13">
        <f t="shared" si="0"/>
        <v>31.200000000000003</v>
      </c>
      <c r="G6" s="13">
        <v>85.6</v>
      </c>
      <c r="H6" s="13">
        <f t="shared" si="1"/>
        <v>51.359999999999992</v>
      </c>
      <c r="I6" s="13">
        <f t="shared" si="2"/>
        <v>82.56</v>
      </c>
      <c r="J6" s="29">
        <v>1</v>
      </c>
      <c r="K6" s="13" t="s">
        <v>132</v>
      </c>
    </row>
    <row r="7" spans="1:11" ht="27" customHeight="1">
      <c r="A7" s="11">
        <v>2</v>
      </c>
      <c r="B7" s="22" t="s">
        <v>6</v>
      </c>
      <c r="C7" s="17" t="s">
        <v>77</v>
      </c>
      <c r="D7" s="12" t="s">
        <v>4</v>
      </c>
      <c r="E7" s="13">
        <v>74.5</v>
      </c>
      <c r="F7" s="13">
        <f t="shared" si="0"/>
        <v>29.8</v>
      </c>
      <c r="G7" s="13">
        <v>86.4</v>
      </c>
      <c r="H7" s="13">
        <f t="shared" si="1"/>
        <v>51.84</v>
      </c>
      <c r="I7" s="13">
        <f t="shared" si="2"/>
        <v>81.64</v>
      </c>
      <c r="J7" s="29">
        <v>2</v>
      </c>
      <c r="K7" s="13" t="s">
        <v>132</v>
      </c>
    </row>
    <row r="8" spans="1:11" ht="27" customHeight="1">
      <c r="A8" s="11">
        <v>3</v>
      </c>
      <c r="B8" s="22" t="s">
        <v>6</v>
      </c>
      <c r="C8" s="17" t="s">
        <v>75</v>
      </c>
      <c r="D8" s="12" t="s">
        <v>4</v>
      </c>
      <c r="E8" s="13">
        <v>78</v>
      </c>
      <c r="F8" s="13">
        <f t="shared" si="0"/>
        <v>31.200000000000003</v>
      </c>
      <c r="G8" s="13">
        <v>83.8</v>
      </c>
      <c r="H8" s="13">
        <f t="shared" si="1"/>
        <v>50.279999999999994</v>
      </c>
      <c r="I8" s="13">
        <f t="shared" si="2"/>
        <v>81.47999999999999</v>
      </c>
      <c r="J8" s="29">
        <v>3</v>
      </c>
      <c r="K8" s="13" t="s">
        <v>132</v>
      </c>
    </row>
    <row r="9" spans="1:11" ht="27" customHeight="1">
      <c r="A9" s="11">
        <v>4</v>
      </c>
      <c r="B9" s="22" t="s">
        <v>6</v>
      </c>
      <c r="C9" s="17" t="s">
        <v>76</v>
      </c>
      <c r="D9" s="12" t="s">
        <v>4</v>
      </c>
      <c r="E9" s="13">
        <v>77.5</v>
      </c>
      <c r="F9" s="13">
        <f t="shared" si="0"/>
        <v>31</v>
      </c>
      <c r="G9" s="13">
        <v>84</v>
      </c>
      <c r="H9" s="13">
        <f t="shared" si="1"/>
        <v>50.4</v>
      </c>
      <c r="I9" s="13">
        <f t="shared" si="2"/>
        <v>81.400000000000006</v>
      </c>
      <c r="J9" s="29">
        <v>4</v>
      </c>
      <c r="K9" s="13"/>
    </row>
    <row r="10" spans="1:11" ht="27" customHeight="1">
      <c r="A10" s="11">
        <v>5</v>
      </c>
      <c r="B10" s="22" t="s">
        <v>6</v>
      </c>
      <c r="C10" s="17" t="s">
        <v>7</v>
      </c>
      <c r="D10" s="12" t="s">
        <v>4</v>
      </c>
      <c r="E10" s="13">
        <v>74.5</v>
      </c>
      <c r="F10" s="13">
        <f t="shared" si="0"/>
        <v>29.8</v>
      </c>
      <c r="G10" s="13">
        <v>84.4</v>
      </c>
      <c r="H10" s="13">
        <f t="shared" si="1"/>
        <v>50.64</v>
      </c>
      <c r="I10" s="13">
        <f t="shared" si="2"/>
        <v>80.44</v>
      </c>
      <c r="J10" s="29">
        <v>5</v>
      </c>
      <c r="K10" s="13"/>
    </row>
    <row r="11" spans="1:11" ht="27" customHeight="1">
      <c r="A11" s="11">
        <v>6</v>
      </c>
      <c r="B11" s="22" t="s">
        <v>6</v>
      </c>
      <c r="C11" s="17" t="s">
        <v>78</v>
      </c>
      <c r="D11" s="12" t="s">
        <v>4</v>
      </c>
      <c r="E11" s="13">
        <v>74</v>
      </c>
      <c r="F11" s="13">
        <f t="shared" si="0"/>
        <v>29.6</v>
      </c>
      <c r="G11" s="13">
        <v>84.6</v>
      </c>
      <c r="H11" s="13">
        <f t="shared" si="1"/>
        <v>50.76</v>
      </c>
      <c r="I11" s="13">
        <f t="shared" si="2"/>
        <v>80.36</v>
      </c>
      <c r="J11" s="29">
        <v>6</v>
      </c>
      <c r="K11" s="13"/>
    </row>
    <row r="12" spans="1:11" ht="27" customHeight="1">
      <c r="A12" s="11">
        <v>7</v>
      </c>
      <c r="B12" s="22" t="s">
        <v>6</v>
      </c>
      <c r="C12" s="17" t="s">
        <v>80</v>
      </c>
      <c r="D12" s="12" t="s">
        <v>4</v>
      </c>
      <c r="E12" s="13">
        <v>71.5</v>
      </c>
      <c r="F12" s="13">
        <f t="shared" si="0"/>
        <v>28.6</v>
      </c>
      <c r="G12" s="13">
        <v>82.8</v>
      </c>
      <c r="H12" s="13">
        <f t="shared" si="1"/>
        <v>49.68</v>
      </c>
      <c r="I12" s="13">
        <f t="shared" si="2"/>
        <v>78.28</v>
      </c>
      <c r="J12" s="29">
        <v>7</v>
      </c>
      <c r="K12" s="13"/>
    </row>
    <row r="13" spans="1:11" ht="27" customHeight="1">
      <c r="A13" s="11">
        <v>8</v>
      </c>
      <c r="B13" s="22" t="s">
        <v>6</v>
      </c>
      <c r="C13" s="17" t="s">
        <v>81</v>
      </c>
      <c r="D13" s="12" t="s">
        <v>4</v>
      </c>
      <c r="E13" s="13">
        <v>71</v>
      </c>
      <c r="F13" s="13">
        <f t="shared" si="0"/>
        <v>28.400000000000002</v>
      </c>
      <c r="G13" s="13">
        <v>80.2</v>
      </c>
      <c r="H13" s="13">
        <f t="shared" si="1"/>
        <v>48.12</v>
      </c>
      <c r="I13" s="13">
        <f t="shared" si="2"/>
        <v>76.52</v>
      </c>
      <c r="J13" s="29">
        <v>8</v>
      </c>
      <c r="K13" s="13"/>
    </row>
    <row r="14" spans="1:11" ht="27" customHeight="1">
      <c r="A14" s="11">
        <v>9</v>
      </c>
      <c r="B14" s="22" t="s">
        <v>6</v>
      </c>
      <c r="C14" s="17" t="s">
        <v>79</v>
      </c>
      <c r="D14" s="12" t="s">
        <v>4</v>
      </c>
      <c r="E14" s="13">
        <v>73</v>
      </c>
      <c r="F14" s="13">
        <f t="shared" si="0"/>
        <v>29.200000000000003</v>
      </c>
      <c r="G14" s="13">
        <v>78.8</v>
      </c>
      <c r="H14" s="13">
        <f t="shared" si="1"/>
        <v>47.279999999999994</v>
      </c>
      <c r="I14" s="13">
        <f t="shared" si="2"/>
        <v>76.47999999999999</v>
      </c>
      <c r="J14" s="29">
        <v>9</v>
      </c>
      <c r="K14" s="13"/>
    </row>
  </sheetData>
  <sortState ref="A3:S14">
    <sortCondition ref="D3:D14"/>
    <sortCondition descending="1" ref="I3:I14"/>
  </sortState>
  <mergeCells count="1">
    <mergeCell ref="A1:K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8" sqref="F8"/>
    </sheetView>
  </sheetViews>
  <sheetFormatPr defaultRowHeight="13.5"/>
  <cols>
    <col min="1" max="1" width="6.5" customWidth="1"/>
    <col min="2" max="2" width="10.5" customWidth="1"/>
    <col min="3" max="3" width="9.5" customWidth="1"/>
    <col min="5" max="5" width="9" customWidth="1"/>
    <col min="6" max="6" width="7.875" customWidth="1"/>
    <col min="7" max="8" width="9" customWidth="1"/>
    <col min="9" max="9" width="6.5" bestFit="1" customWidth="1"/>
    <col min="10" max="10" width="7.875" customWidth="1"/>
  </cols>
  <sheetData>
    <row r="1" spans="1:10" ht="30.75" customHeight="1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6.75" customHeight="1">
      <c r="A2" s="6" t="s">
        <v>19</v>
      </c>
      <c r="B2" s="21" t="s">
        <v>1</v>
      </c>
      <c r="C2" s="21" t="s">
        <v>2</v>
      </c>
      <c r="D2" s="7" t="s">
        <v>11</v>
      </c>
      <c r="E2" s="24" t="s">
        <v>94</v>
      </c>
      <c r="F2" s="24" t="s">
        <v>95</v>
      </c>
      <c r="G2" s="24" t="s">
        <v>96</v>
      </c>
      <c r="H2" s="25" t="s">
        <v>97</v>
      </c>
      <c r="I2" s="25" t="s">
        <v>101</v>
      </c>
      <c r="J2" s="26" t="s">
        <v>98</v>
      </c>
    </row>
    <row r="3" spans="1:10" ht="29.25" customHeight="1">
      <c r="A3" s="4">
        <v>1</v>
      </c>
      <c r="B3" s="27" t="s">
        <v>23</v>
      </c>
      <c r="C3" s="28" t="s">
        <v>9</v>
      </c>
      <c r="D3" s="13">
        <v>68.5</v>
      </c>
      <c r="E3" s="13">
        <f t="shared" ref="E3:E8" si="0">D3*0.4</f>
        <v>27.400000000000002</v>
      </c>
      <c r="F3" s="13">
        <v>85.2</v>
      </c>
      <c r="G3" s="13">
        <f t="shared" ref="G3:G7" si="1">F3*0.6</f>
        <v>51.12</v>
      </c>
      <c r="H3" s="13">
        <f t="shared" ref="H3:H8" si="2">E3+G3</f>
        <v>78.52</v>
      </c>
      <c r="I3" s="29">
        <v>1</v>
      </c>
      <c r="J3" s="13" t="s">
        <v>129</v>
      </c>
    </row>
    <row r="4" spans="1:10" ht="29.25" customHeight="1">
      <c r="A4" s="4">
        <v>2</v>
      </c>
      <c r="B4" s="27" t="s">
        <v>23</v>
      </c>
      <c r="C4" s="28" t="s">
        <v>24</v>
      </c>
      <c r="D4" s="13">
        <v>72</v>
      </c>
      <c r="E4" s="13">
        <f t="shared" si="0"/>
        <v>28.8</v>
      </c>
      <c r="F4" s="13">
        <v>79.400000000000006</v>
      </c>
      <c r="G4" s="13">
        <f t="shared" si="1"/>
        <v>47.64</v>
      </c>
      <c r="H4" s="13">
        <f t="shared" si="2"/>
        <v>76.44</v>
      </c>
      <c r="I4" s="29">
        <v>2</v>
      </c>
      <c r="J4" s="13" t="s">
        <v>12</v>
      </c>
    </row>
    <row r="5" spans="1:10" ht="29.25" customHeight="1">
      <c r="A5" s="4">
        <v>3</v>
      </c>
      <c r="B5" s="27" t="s">
        <v>23</v>
      </c>
      <c r="C5" s="28" t="s">
        <v>28</v>
      </c>
      <c r="D5" s="13">
        <v>68</v>
      </c>
      <c r="E5" s="13">
        <f t="shared" si="0"/>
        <v>27.200000000000003</v>
      </c>
      <c r="F5" s="13">
        <v>82</v>
      </c>
      <c r="G5" s="13">
        <f t="shared" si="1"/>
        <v>49.199999999999996</v>
      </c>
      <c r="H5" s="13">
        <f t="shared" si="2"/>
        <v>76.400000000000006</v>
      </c>
      <c r="I5" s="29">
        <v>3</v>
      </c>
      <c r="J5" s="13"/>
    </row>
    <row r="6" spans="1:10" ht="29.25" customHeight="1">
      <c r="A6" s="4">
        <v>4</v>
      </c>
      <c r="B6" s="27" t="s">
        <v>23</v>
      </c>
      <c r="C6" s="28" t="s">
        <v>25</v>
      </c>
      <c r="D6" s="13">
        <v>70.5</v>
      </c>
      <c r="E6" s="13">
        <f t="shared" si="0"/>
        <v>28.200000000000003</v>
      </c>
      <c r="F6" s="13">
        <v>80</v>
      </c>
      <c r="G6" s="13">
        <f t="shared" si="1"/>
        <v>48</v>
      </c>
      <c r="H6" s="13">
        <f t="shared" si="2"/>
        <v>76.2</v>
      </c>
      <c r="I6" s="29">
        <v>4</v>
      </c>
      <c r="J6" s="13"/>
    </row>
    <row r="7" spans="1:10" ht="29.25" customHeight="1">
      <c r="A7" s="4">
        <v>5</v>
      </c>
      <c r="B7" s="27" t="s">
        <v>23</v>
      </c>
      <c r="C7" s="28" t="s">
        <v>27</v>
      </c>
      <c r="D7" s="13">
        <v>68</v>
      </c>
      <c r="E7" s="13">
        <f t="shared" si="0"/>
        <v>27.200000000000003</v>
      </c>
      <c r="F7" s="13">
        <v>81</v>
      </c>
      <c r="G7" s="13">
        <f t="shared" si="1"/>
        <v>48.6</v>
      </c>
      <c r="H7" s="13">
        <f t="shared" si="2"/>
        <v>75.800000000000011</v>
      </c>
      <c r="I7" s="29">
        <v>5</v>
      </c>
      <c r="J7" s="13"/>
    </row>
    <row r="8" spans="1:10" ht="29.25" customHeight="1">
      <c r="A8" s="4">
        <v>6</v>
      </c>
      <c r="B8" s="27" t="s">
        <v>23</v>
      </c>
      <c r="C8" s="28" t="s">
        <v>26</v>
      </c>
      <c r="D8" s="13">
        <v>69.5</v>
      </c>
      <c r="E8" s="13">
        <f t="shared" si="0"/>
        <v>27.8</v>
      </c>
      <c r="F8" s="12" t="s">
        <v>127</v>
      </c>
      <c r="G8" s="13">
        <v>0</v>
      </c>
      <c r="H8" s="13">
        <f t="shared" si="2"/>
        <v>27.8</v>
      </c>
      <c r="I8" s="29">
        <v>6</v>
      </c>
      <c r="J8" s="13"/>
    </row>
  </sheetData>
  <sortState ref="A3:S8">
    <sortCondition descending="1" ref="H3:H8"/>
  </sortState>
  <mergeCells count="1">
    <mergeCell ref="A1:J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8" sqref="F8"/>
    </sheetView>
  </sheetViews>
  <sheetFormatPr defaultRowHeight="13.5"/>
  <cols>
    <col min="1" max="1" width="6.625" customWidth="1"/>
    <col min="2" max="2" width="10.125" customWidth="1"/>
    <col min="10" max="10" width="7.75" customWidth="1"/>
  </cols>
  <sheetData>
    <row r="1" spans="1:10" ht="30.75" customHeight="1">
      <c r="A1" s="48" t="s">
        <v>100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4.25" customHeight="1">
      <c r="A2" s="6" t="s">
        <v>19</v>
      </c>
      <c r="B2" s="21" t="s">
        <v>1</v>
      </c>
      <c r="C2" s="21" t="s">
        <v>2</v>
      </c>
      <c r="D2" s="7" t="s">
        <v>11</v>
      </c>
      <c r="E2" s="24" t="s">
        <v>94</v>
      </c>
      <c r="F2" s="24" t="s">
        <v>95</v>
      </c>
      <c r="G2" s="24" t="s">
        <v>96</v>
      </c>
      <c r="H2" s="25" t="s">
        <v>97</v>
      </c>
      <c r="I2" s="25" t="s">
        <v>101</v>
      </c>
      <c r="J2" s="26" t="s">
        <v>98</v>
      </c>
    </row>
    <row r="3" spans="1:10" ht="27.75" customHeight="1">
      <c r="A3" s="4">
        <v>1</v>
      </c>
      <c r="B3" s="11" t="s">
        <v>47</v>
      </c>
      <c r="C3" s="12" t="s">
        <v>48</v>
      </c>
      <c r="D3" s="13">
        <v>84.5</v>
      </c>
      <c r="E3" s="13">
        <f t="shared" ref="E3:E11" si="0">D3*0.4</f>
        <v>33.800000000000004</v>
      </c>
      <c r="F3" s="13">
        <v>87.2</v>
      </c>
      <c r="G3" s="13">
        <f t="shared" ref="G3:G11" si="1">F3*0.6</f>
        <v>52.32</v>
      </c>
      <c r="H3" s="13">
        <f t="shared" ref="H3:H11" si="2">E3+G3</f>
        <v>86.12</v>
      </c>
      <c r="I3" s="29">
        <v>1</v>
      </c>
      <c r="J3" s="13" t="s">
        <v>128</v>
      </c>
    </row>
    <row r="4" spans="1:10" ht="27.75" customHeight="1">
      <c r="A4" s="4">
        <v>2</v>
      </c>
      <c r="B4" s="11" t="s">
        <v>47</v>
      </c>
      <c r="C4" s="12" t="s">
        <v>53</v>
      </c>
      <c r="D4" s="13">
        <v>72.5</v>
      </c>
      <c r="E4" s="13">
        <f>D4*0.4</f>
        <v>29</v>
      </c>
      <c r="F4" s="13">
        <v>88</v>
      </c>
      <c r="G4" s="13">
        <f>F4*0.6</f>
        <v>52.8</v>
      </c>
      <c r="H4" s="13">
        <f>E4+G4</f>
        <v>81.8</v>
      </c>
      <c r="I4" s="29">
        <v>2</v>
      </c>
      <c r="J4" s="13" t="s">
        <v>128</v>
      </c>
    </row>
    <row r="5" spans="1:10" ht="27.75" customHeight="1">
      <c r="A5" s="4">
        <v>3</v>
      </c>
      <c r="B5" s="11" t="s">
        <v>47</v>
      </c>
      <c r="C5" s="12" t="s">
        <v>49</v>
      </c>
      <c r="D5" s="13">
        <v>80</v>
      </c>
      <c r="E5" s="13">
        <f t="shared" si="0"/>
        <v>32</v>
      </c>
      <c r="F5" s="13">
        <v>83</v>
      </c>
      <c r="G5" s="13">
        <f t="shared" si="1"/>
        <v>49.8</v>
      </c>
      <c r="H5" s="13">
        <f t="shared" si="2"/>
        <v>81.8</v>
      </c>
      <c r="I5" s="29">
        <v>3</v>
      </c>
      <c r="J5" s="13" t="s">
        <v>128</v>
      </c>
    </row>
    <row r="6" spans="1:10" ht="27.75" customHeight="1">
      <c r="A6" s="4">
        <v>4</v>
      </c>
      <c r="B6" s="11" t="s">
        <v>47</v>
      </c>
      <c r="C6" s="12" t="s">
        <v>51</v>
      </c>
      <c r="D6" s="13">
        <v>76</v>
      </c>
      <c r="E6" s="13">
        <f t="shared" si="0"/>
        <v>30.400000000000002</v>
      </c>
      <c r="F6" s="13">
        <v>79.8</v>
      </c>
      <c r="G6" s="13">
        <f t="shared" si="1"/>
        <v>47.879999999999995</v>
      </c>
      <c r="H6" s="13">
        <f t="shared" si="2"/>
        <v>78.28</v>
      </c>
      <c r="I6" s="29">
        <v>4</v>
      </c>
      <c r="J6" s="13"/>
    </row>
    <row r="7" spans="1:10" ht="27.75" customHeight="1">
      <c r="A7" s="4">
        <v>5</v>
      </c>
      <c r="B7" s="11" t="s">
        <v>47</v>
      </c>
      <c r="C7" s="12" t="s">
        <v>55</v>
      </c>
      <c r="D7" s="13">
        <v>69.5</v>
      </c>
      <c r="E7" s="13">
        <f t="shared" si="0"/>
        <v>27.8</v>
      </c>
      <c r="F7" s="13">
        <v>83.8</v>
      </c>
      <c r="G7" s="13">
        <f t="shared" si="1"/>
        <v>50.279999999999994</v>
      </c>
      <c r="H7" s="13">
        <f t="shared" si="2"/>
        <v>78.08</v>
      </c>
      <c r="I7" s="29">
        <v>5</v>
      </c>
      <c r="J7" s="13"/>
    </row>
    <row r="8" spans="1:10" ht="27.75" customHeight="1">
      <c r="A8" s="4">
        <v>6</v>
      </c>
      <c r="B8" s="11" t="s">
        <v>47</v>
      </c>
      <c r="C8" s="12" t="s">
        <v>50</v>
      </c>
      <c r="D8" s="13">
        <v>77</v>
      </c>
      <c r="E8" s="13">
        <f t="shared" si="0"/>
        <v>30.8</v>
      </c>
      <c r="F8" s="13">
        <v>77.8</v>
      </c>
      <c r="G8" s="13">
        <f t="shared" si="1"/>
        <v>46.68</v>
      </c>
      <c r="H8" s="13">
        <f t="shared" si="2"/>
        <v>77.48</v>
      </c>
      <c r="I8" s="29">
        <v>6</v>
      </c>
      <c r="J8" s="13"/>
    </row>
    <row r="9" spans="1:10" ht="27.75" customHeight="1">
      <c r="A9" s="4">
        <v>7</v>
      </c>
      <c r="B9" s="11" t="s">
        <v>47</v>
      </c>
      <c r="C9" s="12" t="s">
        <v>52</v>
      </c>
      <c r="D9" s="13">
        <v>73.5</v>
      </c>
      <c r="E9" s="13">
        <f t="shared" si="0"/>
        <v>29.400000000000002</v>
      </c>
      <c r="F9" s="13">
        <v>77.8</v>
      </c>
      <c r="G9" s="13">
        <f t="shared" si="1"/>
        <v>46.68</v>
      </c>
      <c r="H9" s="13">
        <f t="shared" si="2"/>
        <v>76.08</v>
      </c>
      <c r="I9" s="29">
        <v>7</v>
      </c>
      <c r="J9" s="13"/>
    </row>
    <row r="10" spans="1:10" ht="27.75" customHeight="1">
      <c r="A10" s="4">
        <v>8</v>
      </c>
      <c r="B10" s="11" t="s">
        <v>47</v>
      </c>
      <c r="C10" s="12" t="s">
        <v>54</v>
      </c>
      <c r="D10" s="13">
        <v>71</v>
      </c>
      <c r="E10" s="13">
        <f t="shared" si="0"/>
        <v>28.400000000000002</v>
      </c>
      <c r="F10" s="13">
        <v>77</v>
      </c>
      <c r="G10" s="13">
        <f t="shared" si="1"/>
        <v>46.199999999999996</v>
      </c>
      <c r="H10" s="13">
        <f t="shared" si="2"/>
        <v>74.599999999999994</v>
      </c>
      <c r="I10" s="29">
        <v>8</v>
      </c>
      <c r="J10" s="13"/>
    </row>
    <row r="11" spans="1:10" ht="27.75" customHeight="1">
      <c r="A11" s="4">
        <v>9</v>
      </c>
      <c r="B11" s="11" t="s">
        <v>47</v>
      </c>
      <c r="C11" s="12" t="s">
        <v>56</v>
      </c>
      <c r="D11" s="13">
        <v>63.5</v>
      </c>
      <c r="E11" s="13">
        <f t="shared" si="0"/>
        <v>25.400000000000002</v>
      </c>
      <c r="F11" s="13">
        <v>75.599999999999994</v>
      </c>
      <c r="G11" s="13">
        <f t="shared" si="1"/>
        <v>45.359999999999992</v>
      </c>
      <c r="H11" s="13">
        <f t="shared" si="2"/>
        <v>70.759999999999991</v>
      </c>
      <c r="I11" s="29">
        <v>9</v>
      </c>
      <c r="J11" s="13"/>
    </row>
  </sheetData>
  <sortState ref="A3:S11">
    <sortCondition descending="1" ref="H3:H11"/>
  </sortState>
  <mergeCells count="1">
    <mergeCell ref="A1:J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F8" sqref="F8"/>
    </sheetView>
  </sheetViews>
  <sheetFormatPr defaultRowHeight="13.5"/>
  <cols>
    <col min="1" max="1" width="5.75" style="16" bestFit="1" customWidth="1"/>
    <col min="2" max="2" width="10" customWidth="1"/>
    <col min="3" max="10" width="8.375" customWidth="1"/>
    <col min="11" max="11" width="6.5" bestFit="1" customWidth="1"/>
    <col min="12" max="12" width="8" bestFit="1" customWidth="1"/>
  </cols>
  <sheetData>
    <row r="1" spans="1:12" ht="30" customHeight="1">
      <c r="A1" s="49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40.5" customHeight="1">
      <c r="A2" s="7" t="s">
        <v>0</v>
      </c>
      <c r="B2" s="7" t="s">
        <v>13</v>
      </c>
      <c r="C2" s="7" t="s">
        <v>2</v>
      </c>
      <c r="D2" s="7" t="s">
        <v>14</v>
      </c>
      <c r="E2" s="24" t="s">
        <v>94</v>
      </c>
      <c r="F2" s="24" t="s">
        <v>105</v>
      </c>
      <c r="G2" s="24" t="s">
        <v>106</v>
      </c>
      <c r="H2" s="24" t="s">
        <v>95</v>
      </c>
      <c r="I2" s="24" t="s">
        <v>107</v>
      </c>
      <c r="J2" s="25" t="s">
        <v>97</v>
      </c>
      <c r="K2" s="25" t="s">
        <v>99</v>
      </c>
      <c r="L2" s="26" t="s">
        <v>98</v>
      </c>
    </row>
    <row r="3" spans="1:12" ht="29.25" customHeight="1">
      <c r="A3" s="11">
        <v>1</v>
      </c>
      <c r="B3" s="12" t="s">
        <v>82</v>
      </c>
      <c r="C3" s="18" t="s">
        <v>83</v>
      </c>
      <c r="D3" s="13">
        <v>75.5</v>
      </c>
      <c r="E3" s="13">
        <f>D3*0.4</f>
        <v>30.200000000000003</v>
      </c>
      <c r="F3" s="13">
        <v>85.960000000000008</v>
      </c>
      <c r="G3" s="13">
        <f>F3*0.3</f>
        <v>25.788</v>
      </c>
      <c r="H3" s="13">
        <v>87.5</v>
      </c>
      <c r="I3" s="13">
        <f>H3*0.3</f>
        <v>26.25</v>
      </c>
      <c r="J3" s="13">
        <f>E3+G3+I3</f>
        <v>82.238</v>
      </c>
      <c r="K3" s="29">
        <v>1</v>
      </c>
      <c r="L3" s="13" t="s">
        <v>128</v>
      </c>
    </row>
    <row r="4" spans="1:12" ht="29.25" customHeight="1">
      <c r="A4" s="11">
        <v>2</v>
      </c>
      <c r="B4" s="12" t="s">
        <v>82</v>
      </c>
      <c r="C4" s="18" t="s">
        <v>85</v>
      </c>
      <c r="D4" s="13">
        <v>69.5</v>
      </c>
      <c r="E4" s="13">
        <f>D4*0.4</f>
        <v>27.8</v>
      </c>
      <c r="F4" s="13">
        <v>90.66</v>
      </c>
      <c r="G4" s="13">
        <f>F4*0.3</f>
        <v>27.197999999999997</v>
      </c>
      <c r="H4" s="13">
        <v>86.2</v>
      </c>
      <c r="I4" s="13">
        <f>H4*0.3</f>
        <v>25.86</v>
      </c>
      <c r="J4" s="13">
        <f>E4+G4+I4</f>
        <v>80.858000000000004</v>
      </c>
      <c r="K4" s="29">
        <v>2</v>
      </c>
      <c r="L4" s="13"/>
    </row>
    <row r="5" spans="1:12" ht="29.25" customHeight="1">
      <c r="A5" s="11">
        <v>3</v>
      </c>
      <c r="B5" s="12" t="s">
        <v>82</v>
      </c>
      <c r="C5" s="18" t="s">
        <v>86</v>
      </c>
      <c r="D5" s="13">
        <v>69.5</v>
      </c>
      <c r="E5" s="13">
        <f>D5*0.4</f>
        <v>27.8</v>
      </c>
      <c r="F5" s="13">
        <v>87.84</v>
      </c>
      <c r="G5" s="13">
        <f>F5*0.3</f>
        <v>26.352</v>
      </c>
      <c r="H5" s="13">
        <v>79.2</v>
      </c>
      <c r="I5" s="13">
        <f>H5*0.3</f>
        <v>23.76</v>
      </c>
      <c r="J5" s="13">
        <f>E5+G5+I5</f>
        <v>77.912000000000006</v>
      </c>
      <c r="K5" s="29">
        <v>3</v>
      </c>
      <c r="L5" s="13"/>
    </row>
    <row r="6" spans="1:12" ht="29.25" customHeight="1">
      <c r="A6" s="11">
        <v>4</v>
      </c>
      <c r="B6" s="12" t="s">
        <v>82</v>
      </c>
      <c r="C6" s="18" t="s">
        <v>87</v>
      </c>
      <c r="D6" s="13">
        <v>66.5</v>
      </c>
      <c r="E6" s="13">
        <f>D6*0.4</f>
        <v>26.6</v>
      </c>
      <c r="F6" s="13">
        <v>81.94</v>
      </c>
      <c r="G6" s="13">
        <f>F6*0.3</f>
        <v>24.581999999999997</v>
      </c>
      <c r="H6" s="13">
        <v>83.4</v>
      </c>
      <c r="I6" s="13">
        <f>H6*0.3</f>
        <v>25.02</v>
      </c>
      <c r="J6" s="13">
        <f>E6+G6+I6</f>
        <v>76.201999999999998</v>
      </c>
      <c r="K6" s="29">
        <v>4</v>
      </c>
      <c r="L6" s="13"/>
    </row>
    <row r="7" spans="1:12" ht="29.25" customHeight="1">
      <c r="A7" s="11">
        <v>5</v>
      </c>
      <c r="B7" s="12" t="s">
        <v>82</v>
      </c>
      <c r="C7" s="18" t="s">
        <v>84</v>
      </c>
      <c r="D7" s="13">
        <v>69.5</v>
      </c>
      <c r="E7" s="13">
        <f>D7*0.4</f>
        <v>27.8</v>
      </c>
      <c r="F7" s="13">
        <v>76.539999999999992</v>
      </c>
      <c r="G7" s="13">
        <f>F7*0.3</f>
        <v>22.961999999999996</v>
      </c>
      <c r="H7" s="13">
        <v>81</v>
      </c>
      <c r="I7" s="13">
        <f>H7*0.3</f>
        <v>24.3</v>
      </c>
      <c r="J7" s="13">
        <f>E7+G7+I7</f>
        <v>75.061999999999998</v>
      </c>
      <c r="K7" s="29">
        <v>5</v>
      </c>
      <c r="L7" s="13"/>
    </row>
    <row r="8" spans="1:12" ht="40.5" customHeight="1"/>
    <row r="9" spans="1:12" ht="24" customHeight="1"/>
  </sheetData>
  <sortState ref="A3:U7">
    <sortCondition descending="1" ref="J3:J7"/>
  </sortState>
  <mergeCells count="1">
    <mergeCell ref="A1:L1"/>
  </mergeCells>
  <phoneticPr fontId="1" type="noConversion"/>
  <printOptions horizontalCentered="1"/>
  <pageMargins left="0.9055118110236221" right="0.70866141732283472" top="1.338582677165354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中语文1</vt:lpstr>
      <vt:lpstr>中英语</vt:lpstr>
      <vt:lpstr>中科学1</vt:lpstr>
      <vt:lpstr>中科学２</vt:lpstr>
      <vt:lpstr>小语文1</vt:lpstr>
      <vt:lpstr>小语文2</vt:lpstr>
      <vt:lpstr>小数学</vt:lpstr>
      <vt:lpstr>小科学</vt:lpstr>
      <vt:lpstr>小音乐</vt:lpstr>
      <vt:lpstr>小信息</vt:lpstr>
      <vt:lpstr>学前</vt:lpstr>
      <vt:lpstr>小语文1!Print_Titles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邹丽珍</cp:lastModifiedBy>
  <cp:lastPrinted>2020-08-13T10:38:09Z</cp:lastPrinted>
  <dcterms:created xsi:type="dcterms:W3CDTF">2019-07-26T05:08:34Z</dcterms:created>
  <dcterms:modified xsi:type="dcterms:W3CDTF">2020-08-13T10:47:40Z</dcterms:modified>
</cp:coreProperties>
</file>